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7E14515-692C-4DAE-8DF9-288B40F3D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3" l="1"/>
  <c r="I97" i="3"/>
  <c r="J97" i="3"/>
  <c r="G97" i="3"/>
  <c r="E97" i="3"/>
  <c r="D97" i="3"/>
  <c r="D71" i="3" s="1"/>
  <c r="F99" i="3"/>
  <c r="F111" i="3"/>
  <c r="I110" i="3"/>
  <c r="J110" i="3"/>
  <c r="H110" i="3"/>
  <c r="G110" i="3"/>
  <c r="E110" i="3"/>
  <c r="D110" i="3"/>
  <c r="F188" i="3" l="1"/>
  <c r="E188" i="3"/>
  <c r="D188" i="3"/>
  <c r="F164" i="3"/>
  <c r="H184" i="3"/>
  <c r="I184" i="3"/>
  <c r="J184" i="3"/>
  <c r="G184" i="3"/>
  <c r="E184" i="3"/>
  <c r="D184" i="3"/>
  <c r="F183" i="3"/>
  <c r="F185" i="3"/>
  <c r="F186" i="3"/>
  <c r="F182" i="3"/>
  <c r="E71" i="3"/>
  <c r="J147" i="3"/>
  <c r="I147" i="3"/>
  <c r="H147" i="3"/>
  <c r="G147" i="3"/>
  <c r="E147" i="3"/>
  <c r="D147" i="3"/>
  <c r="G71" i="3"/>
  <c r="J71" i="3"/>
  <c r="I71" i="3"/>
  <c r="H71" i="3"/>
  <c r="J47" i="3"/>
  <c r="J42" i="3" s="1"/>
  <c r="I47" i="3"/>
  <c r="I42" i="3" s="1"/>
  <c r="H47" i="3"/>
  <c r="H42" i="3" s="1"/>
  <c r="G47" i="3"/>
  <c r="G42" i="3" s="1"/>
  <c r="E47" i="3"/>
  <c r="E42" i="3" s="1"/>
  <c r="D47" i="3"/>
  <c r="D42" i="3" s="1"/>
  <c r="G196" i="3"/>
  <c r="E196" i="3"/>
  <c r="E204" i="3" s="1"/>
  <c r="D196" i="3"/>
  <c r="D204" i="3" s="1"/>
  <c r="F184" i="3" l="1"/>
  <c r="F154" i="3"/>
  <c r="F153" i="3"/>
  <c r="F152" i="3"/>
  <c r="F151" i="3"/>
  <c r="F150" i="3"/>
  <c r="F149" i="3"/>
  <c r="F148" i="3"/>
  <c r="D137" i="3"/>
  <c r="E137" i="3"/>
  <c r="G116" i="3"/>
  <c r="G100" i="3" s="1"/>
  <c r="E116" i="3"/>
  <c r="E100" i="3" s="1"/>
  <c r="D116" i="3"/>
  <c r="D100" i="3" s="1"/>
  <c r="H116" i="3"/>
  <c r="H100" i="3" s="1"/>
  <c r="I116" i="3"/>
  <c r="I100" i="3" s="1"/>
  <c r="J116" i="3"/>
  <c r="J100" i="3" s="1"/>
  <c r="F118" i="3"/>
  <c r="F117" i="3"/>
  <c r="F112" i="3"/>
  <c r="F113" i="3"/>
  <c r="F115" i="3"/>
  <c r="F41" i="3"/>
  <c r="F43" i="3"/>
  <c r="F44" i="3"/>
  <c r="F45" i="3"/>
  <c r="F46" i="3"/>
  <c r="F47" i="3"/>
  <c r="F48" i="3"/>
  <c r="F49" i="3"/>
  <c r="F50" i="3"/>
  <c r="F51" i="3"/>
  <c r="F37" i="3"/>
  <c r="F38" i="3"/>
  <c r="F39" i="3"/>
  <c r="F40" i="3"/>
  <c r="J36" i="3"/>
  <c r="J144" i="3" s="1"/>
  <c r="I36" i="3"/>
  <c r="I144" i="3" s="1"/>
  <c r="H36" i="3"/>
  <c r="H144" i="3" s="1"/>
  <c r="G36" i="3"/>
  <c r="G144" i="3" s="1"/>
  <c r="E36" i="3"/>
  <c r="E144" i="3" s="1"/>
  <c r="D36" i="3"/>
  <c r="D144" i="3" s="1"/>
  <c r="F32" i="3"/>
  <c r="F33" i="3"/>
  <c r="F34" i="3"/>
  <c r="F35" i="3"/>
  <c r="F30" i="3"/>
  <c r="F31" i="3"/>
  <c r="F100" i="3" l="1"/>
  <c r="F116" i="3"/>
  <c r="F36" i="3"/>
  <c r="B56" i="3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6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l="1"/>
  <c r="B145" i="3" s="1"/>
  <c r="B146" i="3" s="1"/>
  <c r="B147" i="3" s="1"/>
  <c r="B148" i="3" s="1"/>
  <c r="B149" i="3" s="1"/>
  <c r="B150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F70" i="3" l="1"/>
  <c r="F69" i="3"/>
  <c r="F68" i="3"/>
  <c r="F141" i="3" l="1"/>
  <c r="F142" i="3"/>
  <c r="F219" i="3" l="1"/>
  <c r="F218" i="3"/>
  <c r="F217" i="3"/>
  <c r="F216" i="3"/>
  <c r="F215" i="3"/>
  <c r="F214" i="3"/>
  <c r="F213" i="3"/>
  <c r="F180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3" i="3"/>
  <c r="F162" i="3"/>
  <c r="F161" i="3"/>
  <c r="F160" i="3"/>
  <c r="F159" i="3"/>
  <c r="F158" i="3"/>
  <c r="F157" i="3"/>
  <c r="J156" i="3"/>
  <c r="I156" i="3"/>
  <c r="H156" i="3"/>
  <c r="G156" i="3"/>
  <c r="F155" i="3"/>
  <c r="F147" i="3"/>
  <c r="F144" i="3"/>
  <c r="F143" i="3"/>
  <c r="F140" i="3"/>
  <c r="F139" i="3"/>
  <c r="F138" i="3"/>
  <c r="J137" i="3"/>
  <c r="I137" i="3"/>
  <c r="H137" i="3"/>
  <c r="G137" i="3"/>
  <c r="F136" i="3"/>
  <c r="F135" i="3"/>
  <c r="F134" i="3"/>
  <c r="F133" i="3"/>
  <c r="F132" i="3"/>
  <c r="J131" i="3"/>
  <c r="J55" i="3" s="1"/>
  <c r="J145" i="3" s="1"/>
  <c r="J146" i="3" s="1"/>
  <c r="I131" i="3"/>
  <c r="I55" i="3" s="1"/>
  <c r="I145" i="3" s="1"/>
  <c r="I146" i="3" s="1"/>
  <c r="H131" i="3"/>
  <c r="H55" i="3" s="1"/>
  <c r="H145" i="3" s="1"/>
  <c r="H146" i="3" s="1"/>
  <c r="G131" i="3"/>
  <c r="G55" i="3" s="1"/>
  <c r="G145" i="3" s="1"/>
  <c r="G146" i="3" s="1"/>
  <c r="E131" i="3"/>
  <c r="E55" i="3" s="1"/>
  <c r="E145" i="3" s="1"/>
  <c r="E146" i="3" s="1"/>
  <c r="D131" i="3"/>
  <c r="D55" i="3" s="1"/>
  <c r="D145" i="3" s="1"/>
  <c r="D146" i="3" s="1"/>
  <c r="F130" i="3"/>
  <c r="F129" i="3"/>
  <c r="F128" i="3"/>
  <c r="F127" i="3"/>
  <c r="F126" i="3"/>
  <c r="F125" i="3"/>
  <c r="F124" i="3"/>
  <c r="F123" i="3"/>
  <c r="F122" i="3"/>
  <c r="F121" i="3"/>
  <c r="F110" i="3"/>
  <c r="F109" i="3"/>
  <c r="F108" i="3"/>
  <c r="F107" i="3"/>
  <c r="F106" i="3"/>
  <c r="F105" i="3"/>
  <c r="F104" i="3"/>
  <c r="F103" i="3"/>
  <c r="F102" i="3"/>
  <c r="F101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66" i="3"/>
  <c r="F65" i="3"/>
  <c r="F64" i="3"/>
  <c r="F63" i="3"/>
  <c r="F62" i="3"/>
  <c r="F61" i="3"/>
  <c r="F60" i="3"/>
  <c r="F59" i="3"/>
  <c r="F58" i="3"/>
  <c r="F57" i="3"/>
  <c r="F56" i="3"/>
  <c r="F52" i="3"/>
  <c r="J29" i="3"/>
  <c r="I29" i="3"/>
  <c r="E29" i="3"/>
  <c r="D29" i="3"/>
  <c r="G29" i="3"/>
  <c r="B29" i="3"/>
  <c r="B30" i="3" s="1"/>
  <c r="B31" i="3" s="1"/>
  <c r="B32" i="3" s="1"/>
  <c r="B33" i="3" s="1"/>
  <c r="B34" i="3" s="1"/>
  <c r="B35" i="3" s="1"/>
  <c r="B36" i="3" s="1"/>
  <c r="B42" i="3" s="1"/>
  <c r="B43" i="3" s="1"/>
  <c r="B44" i="3" s="1"/>
  <c r="B45" i="3" s="1"/>
  <c r="B46" i="3" s="1"/>
  <c r="B47" i="3" s="1"/>
  <c r="B48" i="3" s="1"/>
  <c r="B52" i="3" s="1"/>
  <c r="F196" i="3" l="1"/>
  <c r="F204" i="3" s="1"/>
  <c r="F145" i="3"/>
  <c r="F146" i="3" s="1"/>
  <c r="F42" i="3"/>
  <c r="F137" i="3"/>
  <c r="F156" i="3"/>
  <c r="F131" i="3"/>
  <c r="H29" i="3"/>
  <c r="F29" i="3" s="1"/>
  <c r="F55" i="3" l="1"/>
</calcChain>
</file>

<file path=xl/sharedStrings.xml><?xml version="1.0" encoding="utf-8"?>
<sst xmlns="http://schemas.openxmlformats.org/spreadsheetml/2006/main" count="404" uniqueCount="343">
  <si>
    <t>"ПОГОДЖЕНО"</t>
  </si>
  <si>
    <t>"____" _______________ 20___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</si>
  <si>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</si>
  <si>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</si>
  <si>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</si>
  <si>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</si>
  <si>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</si>
  <si>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</si>
  <si>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</si>
  <si>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</si>
  <si>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</si>
  <si>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</si>
  <si>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</si>
  <si>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</si>
  <si>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</si>
  <si>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</si>
  <si>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</si>
  <si>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</si>
  <si>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</si>
  <si>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</si>
  <si>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</si>
  <si>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</si>
  <si>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</si>
  <si>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</si>
  <si>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</si>
  <si>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</si>
  <si>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</si>
  <si>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</si>
  <si>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</si>
  <si>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</si>
  <si>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</si>
  <si>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</si>
  <si>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</si>
  <si>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</si>
  <si>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</si>
  <si>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</si>
  <si>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</si>
  <si>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</si>
  <si>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</si>
  <si>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</si>
  <si>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</si>
  <si>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</si>
  <si>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</si>
  <si>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</si>
  <si>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</si>
  <si>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</si>
  <si>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</si>
  <si>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</si>
  <si>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</si>
  <si>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</si>
  <si>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</si>
  <si>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</si>
  <si>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</si>
  <si>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</si>
  <si>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</si>
  <si>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</si>
  <si>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</si>
  <si>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</si>
  <si>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</si>
  <si>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</si>
  <si>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</si>
  <si>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</si>
  <si>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</si>
  <si>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</si>
  <si>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</si>
  <si>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</si>
  <si>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</si>
  <si>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</si>
  <si>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</si>
  <si>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</si>
  <si>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</si>
  <si>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</si>
  <si>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</si>
  <si>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</si>
  <si>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</si>
  <si>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</si>
  <si>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</si>
  <si>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</si>
  <si>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</si>
  <si>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</si>
  <si>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</si>
  <si>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</si>
  <si>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</si>
  <si>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</si>
  <si>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</si>
  <si>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</si>
  <si>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</si>
  <si>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</si>
  <si>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</si>
  <si>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</si>
  <si>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</si>
  <si>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</si>
  <si>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</si>
  <si>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</si>
  <si>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</si>
  <si>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</si>
  <si>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</si>
  <si>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</si>
  <si>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</si>
  <si>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</si>
  <si>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</si>
  <si>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</si>
  <si>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</si>
  <si>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</si>
  <si>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</si>
  <si>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</si>
  <si>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</si>
  <si>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</si>
  <si>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</si>
  <si>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</si>
  <si>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</si>
  <si>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</si>
  <si>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</si>
  <si>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</si>
  <si>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</si>
  <si>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</si>
  <si>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</si>
  <si>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</si>
  <si>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</si>
  <si>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</si>
  <si>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</si>
  <si>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</si>
  <si>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</si>
  <si>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</si>
  <si>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</si>
  <si>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</si>
  <si>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</si>
  <si>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</si>
  <si>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</si>
  <si>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</si>
  <si>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</si>
  <si>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</si>
  <si>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</si>
  <si>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</si>
  <si>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</si>
  <si>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</si>
  <si>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</si>
  <si>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</si>
  <si>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</si>
  <si>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</si>
  <si>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</si>
  <si>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Капітальні видатки (НСЗУ)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</si>
  <si>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</si>
  <si>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</si>
  <si>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</si>
  <si>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</si>
  <si>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</si>
  <si>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</si>
  <si>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</si>
  <si>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</si>
  <si>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 xml:space="preserve">Інші програми </t>
  </si>
  <si>
    <t>витрати на оплату інших енергоносіїв та інших комунальних послуг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</si>
  <si>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</si>
  <si>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</si>
  <si>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</si>
  <si>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</si>
  <si>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</si>
  <si>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</si>
  <si>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</si>
  <si>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</si>
  <si>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</si>
  <si>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</si>
  <si>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</si>
  <si>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</si>
  <si>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</si>
  <si>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</si>
  <si>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</si>
  <si>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</si>
  <si>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</si>
  <si>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</si>
  <si>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</si>
  <si>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</si>
  <si>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</si>
  <si>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</si>
  <si>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</si>
  <si>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</si>
  <si>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</si>
  <si>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</si>
  <si>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</si>
  <si>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</si>
  <si>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</si>
  <si>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</si>
  <si>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</si>
  <si>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</si>
  <si>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</si>
  <si>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</si>
  <si>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</si>
  <si>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</si>
  <si>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</si>
  <si>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</si>
  <si>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</si>
  <si>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</si>
  <si>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</si>
  <si>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</si>
  <si>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</si>
  <si>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</si>
  <si>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</si>
  <si>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Кількість штатних одиниць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</si>
  <si>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</si>
  <si>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</si>
  <si>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</si>
  <si>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</si>
  <si>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</si>
  <si>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</si>
  <si>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Середньомісячні витрати на оплату праці одного працівника,
 у т.ч.: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</si>
  <si>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</si>
  <si>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</si>
  <si>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</si>
  <si>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</si>
  <si>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</si>
  <si>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</si>
  <si>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</si>
  <si>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</si>
  <si>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</si>
  <si>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</si>
  <si>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</si>
  <si>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</si>
  <si>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</si>
  <si>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</si>
  <si>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</si>
  <si>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</si>
  <si>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</si>
  <si>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</si>
  <si>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</si>
  <si>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</si>
  <si>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</si>
  <si>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</si>
  <si>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</si>
  <si>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</si>
  <si>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</si>
  <si>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</si>
  <si>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</si>
  <si>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</si>
  <si>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</si>
  <si>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</si>
  <si>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</si>
  <si>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</si>
  <si>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</si>
  <si>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</si>
  <si>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</si>
  <si>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</si>
  <si>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</si>
  <si>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</si>
  <si>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</si>
  <si>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</si>
  <si>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</si>
  <si>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</si>
  <si>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</si>
  <si>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</si>
  <si>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</si>
  <si>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</si>
  <si>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</si>
  <si>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</si>
  <si>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</si>
  <si>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</si>
  <si>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</si>
  <si>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</si>
  <si>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</si>
  <si>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</si>
  <si>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</si>
  <si>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</si>
  <si>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</si>
  <si>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</si>
  <si>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</si>
  <si>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</si>
  <si>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</si>
  <si>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</si>
  <si>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</si>
  <si>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факт минулого року</t>
  </si>
  <si>
    <t>Фінансовий план поточного року зі змінами
на 2020 рік  
(зі змінами)</t>
  </si>
  <si>
    <t>прогноз на 2026рік</t>
  </si>
  <si>
    <t>за Програмою "Здоров’я громади в модернізованому  КНП "Косівська ЦРЛ" на 2026-2028 роки", для забезпечення вимог інклюзивності</t>
  </si>
  <si>
    <t>1050.1</t>
  </si>
  <si>
    <t>за Програмою "Здоров’я громади в модернізованому  КНП "Косівська ЦРЛ" на 2026-2028 роки", для  відшкод пільгових рецептів</t>
  </si>
  <si>
    <t>1050.2</t>
  </si>
  <si>
    <t>за Програмою "Здоров’я громади в модернізованому  КНП "Косівська ЦРЛ" на 2026-2028 роки", для   медико-санітарного забезпечення військовослужбовців</t>
  </si>
  <si>
    <t>1050.3</t>
  </si>
  <si>
    <t>за Програмою "Здоров’я громади в модернізованому  КНП "Косівська ЦРЛ" на 2026-2028 роки", для   покращення надання послуг особам з інвалідністю</t>
  </si>
  <si>
    <t>1050.4</t>
  </si>
  <si>
    <t>1050.5</t>
  </si>
  <si>
    <t>9--1</t>
  </si>
  <si>
    <t>9--2</t>
  </si>
  <si>
    <t>9--3</t>
  </si>
  <si>
    <t>9--4</t>
  </si>
  <si>
    <t>9--5</t>
  </si>
  <si>
    <t xml:space="preserve"> придбання кондиціонерів</t>
  </si>
  <si>
    <t>інші джерела власних надходжень (благодійна допомога)</t>
  </si>
  <si>
    <t>16--1</t>
  </si>
  <si>
    <t>16--2</t>
  </si>
  <si>
    <t>1060.5.2</t>
  </si>
  <si>
    <t>1060.5.3</t>
  </si>
  <si>
    <t>інші надходження (центр зайнятості)</t>
  </si>
  <si>
    <t>16--3</t>
  </si>
  <si>
    <t>1060.5.4</t>
  </si>
  <si>
    <t>Інші видатки за рахунок платних послуг</t>
  </si>
  <si>
    <t>пдв</t>
  </si>
  <si>
    <t>1130.12</t>
  </si>
  <si>
    <t>1130.13</t>
  </si>
  <si>
    <t>1130.14</t>
  </si>
  <si>
    <t>придбання обладнання</t>
  </si>
  <si>
    <t>капітальний ремонт інших об'єктів</t>
  </si>
  <si>
    <t>інші операційні витрати ( витрати на оплату праці соцпрацівників)</t>
  </si>
  <si>
    <t>Оплата комунальних послуг та енергоносіїв, у т.ч.:</t>
  </si>
  <si>
    <t>Оплата електроенергії</t>
  </si>
  <si>
    <t>Оплата природного газу</t>
  </si>
  <si>
    <t>1140.1</t>
  </si>
  <si>
    <t>1140.2</t>
  </si>
  <si>
    <t>1140.3</t>
  </si>
  <si>
    <t>Інші податки, збори та платежі на користь держави (ЄСВ)</t>
  </si>
  <si>
    <t>Інші податки, збори та платежі на користь держави (військовий збір)</t>
  </si>
  <si>
    <t>2030.1</t>
  </si>
  <si>
    <t>105--1</t>
  </si>
  <si>
    <r>
      <t xml:space="preserve">ФІНАНСОВИЙ ПЛАН
  ______________________________________________________________________________________________________________________________________
на   </t>
    </r>
    <r>
      <rPr>
        <b/>
        <u/>
        <sz val="16"/>
        <rFont val="Times New Roman"/>
        <family val="1"/>
        <charset val="204"/>
      </rPr>
      <t xml:space="preserve"> 2026 </t>
    </r>
    <r>
      <rPr>
        <b/>
        <sz val="16"/>
        <rFont val="Times New Roman"/>
        <family val="1"/>
        <charset val="204"/>
      </rPr>
      <t xml:space="preserve"> рік</t>
    </r>
  </si>
  <si>
    <t>Косівської міської ради</t>
  </si>
  <si>
    <t>Міський голова                                          Ю.ПЛОСКОНОС</t>
  </si>
  <si>
    <t xml:space="preserve">                                       В.ДОВБЕНЧУК</t>
  </si>
  <si>
    <t>Сплата податків та зборів до місцевих бюджетів (податкові платежі)-64 %</t>
  </si>
  <si>
    <t>Сплата податків та зборів до Державного бюджету України (податкові платежі) (ПДФО-  д/б--36)</t>
  </si>
  <si>
    <t>Директор КНП "Косівська ЦРЛ"</t>
  </si>
  <si>
    <t>Іван ФАЗАН</t>
  </si>
  <si>
    <t>КНП "Косівська ЦРЛ"</t>
  </si>
  <si>
    <t>комунальне підприємство</t>
  </si>
  <si>
    <t>діяльність лікарняних закладів</t>
  </si>
  <si>
    <t>комунальна</t>
  </si>
  <si>
    <t>Фазан Іван Васильович</t>
  </si>
  <si>
    <t>охорона здоров’я</t>
  </si>
  <si>
    <t>86.10</t>
  </si>
  <si>
    <t>"ЗАТВЕРДЖЕНО"</t>
  </si>
  <si>
    <t>03478-2-16-21</t>
  </si>
  <si>
    <t>Івано-Франківська область</t>
  </si>
  <si>
    <t>Косівська міська рада</t>
  </si>
  <si>
    <t>пров.Шевченка,27 м.Косів Косівський район Івано-Франківська область</t>
  </si>
  <si>
    <t>01993546</t>
  </si>
  <si>
    <t>тис.грн</t>
  </si>
  <si>
    <t>дохід (виручка) від реалізації продукції (товарів, робіт, послуг)--платних послуг</t>
  </si>
  <si>
    <t>в т.ч 200,0 тис. для військовослужбовців</t>
  </si>
  <si>
    <t>1130.10.1</t>
  </si>
  <si>
    <t>капітальні  видатки--всього</t>
  </si>
  <si>
    <t>1130.10.2</t>
  </si>
  <si>
    <t xml:space="preserve"> </t>
  </si>
  <si>
    <t>Додаток 1 до рішення Косівської міської ради від 19.12.2025 р. № 3132-60\2025</t>
  </si>
  <si>
    <t xml:space="preserve">         Світлана  МЕДВЕДЧУК</t>
  </si>
  <si>
    <t>Секретар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</si>
</sst>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23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165" fontId="5" fillId="2" borderId="28" xfId="0" applyNumberFormat="1" applyFont="1" applyFill="1" applyBorder="1" applyAlignment="1">
      <alignment vertical="center" wrapText="1"/>
    </xf>
    <xf numFmtId="165" fontId="5" fillId="2" borderId="27" xfId="0" applyNumberFormat="1" applyFont="1" applyFill="1" applyBorder="1" applyAlignment="1">
      <alignment vertical="center" wrapText="1"/>
    </xf>
    <xf numFmtId="49" fontId="5" fillId="2" borderId="28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vertical="center" wrapText="1"/>
    </xf>
    <xf numFmtId="165" fontId="5" fillId="2" borderId="30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vertical="center" wrapText="1"/>
    </xf>
    <xf numFmtId="165" fontId="6" fillId="2" borderId="6" xfId="0" applyNumberFormat="1" applyFont="1" applyFill="1" applyBorder="1" applyAlignment="1">
      <alignment vertical="center" wrapText="1"/>
    </xf>
    <xf numFmtId="165" fontId="6" fillId="2" borderId="30" xfId="0" applyNumberFormat="1" applyFont="1" applyFill="1" applyBorder="1" applyAlignment="1">
      <alignment vertical="center" wrapText="1"/>
    </xf>
    <xf numFmtId="165" fontId="5" fillId="2" borderId="34" xfId="0" applyNumberFormat="1" applyFont="1" applyFill="1" applyBorder="1" applyAlignment="1">
      <alignment vertical="center" wrapText="1"/>
    </xf>
    <xf numFmtId="165" fontId="5" fillId="2" borderId="32" xfId="0" applyNumberFormat="1" applyFont="1" applyFill="1" applyBorder="1" applyAlignment="1">
      <alignment vertical="center" wrapText="1"/>
    </xf>
    <xf numFmtId="49" fontId="5" fillId="2" borderId="34" xfId="0" applyNumberFormat="1" applyFont="1" applyFill="1" applyBorder="1" applyAlignment="1">
      <alignment vertical="center" wrapText="1"/>
    </xf>
    <xf numFmtId="165" fontId="5" fillId="3" borderId="13" xfId="0" applyNumberFormat="1" applyFont="1" applyFill="1" applyBorder="1" applyAlignment="1">
      <alignment vertical="center" wrapText="1"/>
    </xf>
    <xf numFmtId="165" fontId="5" fillId="3" borderId="23" xfId="0" applyNumberFormat="1" applyFont="1" applyFill="1" applyBorder="1" applyAlignment="1">
      <alignment vertical="center" wrapText="1"/>
    </xf>
    <xf numFmtId="49" fontId="5" fillId="3" borderId="13" xfId="0" applyNumberFormat="1" applyFont="1" applyFill="1" applyBorder="1" applyAlignment="1">
      <alignment vertical="center" wrapText="1"/>
    </xf>
    <xf numFmtId="164" fontId="5" fillId="2" borderId="32" xfId="0" applyNumberFormat="1" applyFont="1" applyFill="1" applyBorder="1" applyAlignment="1">
      <alignment vertical="center" wrapText="1"/>
    </xf>
    <xf numFmtId="164" fontId="5" fillId="2" borderId="30" xfId="0" applyNumberFormat="1" applyFont="1" applyFill="1" applyBorder="1" applyAlignment="1">
      <alignment vertical="center" wrapText="1"/>
    </xf>
    <xf numFmtId="165" fontId="5" fillId="2" borderId="31" xfId="0" applyNumberFormat="1" applyFont="1" applyFill="1" applyBorder="1" applyAlignment="1">
      <alignment vertical="center" wrapText="1"/>
    </xf>
    <xf numFmtId="49" fontId="5" fillId="2" borderId="3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165" fontId="5" fillId="2" borderId="22" xfId="0" applyNumberFormat="1" applyFont="1" applyFill="1" applyBorder="1" applyAlignment="1">
      <alignment vertical="center" wrapText="1"/>
    </xf>
    <xf numFmtId="165" fontId="5" fillId="2" borderId="21" xfId="0" applyNumberFormat="1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49" fontId="5" fillId="2" borderId="27" xfId="0" applyNumberFormat="1" applyFont="1" applyFill="1" applyBorder="1" applyAlignment="1">
      <alignment vertical="center" wrapText="1"/>
    </xf>
    <xf numFmtId="165" fontId="11" fillId="2" borderId="34" xfId="0" applyNumberFormat="1" applyFont="1" applyFill="1" applyBorder="1" applyAlignment="1">
      <alignment vertical="center" wrapText="1"/>
    </xf>
    <xf numFmtId="165" fontId="11" fillId="2" borderId="32" xfId="0" applyNumberFormat="1" applyFont="1" applyFill="1" applyBorder="1" applyAlignment="1">
      <alignment vertical="center" wrapText="1"/>
    </xf>
    <xf numFmtId="49" fontId="11" fillId="2" borderId="34" xfId="0" applyNumberFormat="1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165" fontId="5" fillId="2" borderId="23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165" fontId="5" fillId="2" borderId="12" xfId="0" applyNumberFormat="1" applyFont="1" applyFill="1" applyBorder="1" applyAlignment="1">
      <alignment vertical="center" wrapText="1"/>
    </xf>
    <xf numFmtId="49" fontId="5" fillId="2" borderId="23" xfId="0" applyNumberFormat="1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7" xfId="0" applyNumberFormat="1" applyFont="1" applyFill="1" applyBorder="1" applyAlignment="1">
      <alignment vertical="center" wrapText="1"/>
    </xf>
    <xf numFmtId="165" fontId="5" fillId="2" borderId="36" xfId="0" applyNumberFormat="1" applyFont="1" applyFill="1" applyBorder="1" applyAlignment="1">
      <alignment vertical="center" wrapText="1"/>
    </xf>
    <xf numFmtId="165" fontId="5" fillId="2" borderId="39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65" fontId="5" fillId="2" borderId="29" xfId="0" applyNumberFormat="1" applyFont="1" applyFill="1" applyBorder="1" applyAlignment="1">
      <alignment vertical="center" wrapText="1"/>
    </xf>
    <xf numFmtId="165" fontId="5" fillId="2" borderId="33" xfId="0" applyNumberFormat="1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vertical="center" wrapText="1"/>
    </xf>
    <xf numFmtId="165" fontId="5" fillId="2" borderId="17" xfId="0" applyNumberFormat="1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6" fillId="2" borderId="27" xfId="0" applyNumberFormat="1" applyFont="1" applyFill="1" applyBorder="1" applyAlignment="1">
      <alignment vertical="center" wrapText="1"/>
    </xf>
    <xf numFmtId="165" fontId="6" fillId="2" borderId="28" xfId="0" applyNumberFormat="1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65" fontId="5" fillId="2" borderId="9" xfId="0" applyNumberFormat="1" applyFont="1" applyFill="1" applyBorder="1" applyAlignment="1">
      <alignment vertical="center" wrapText="1"/>
    </xf>
    <xf numFmtId="49" fontId="5" fillId="2" borderId="21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vertical="center" wrapText="1"/>
    </xf>
    <xf numFmtId="49" fontId="5" fillId="2" borderId="35" xfId="0" applyNumberFormat="1" applyFont="1" applyFill="1" applyBorder="1" applyAlignment="1">
      <alignment vertical="center" wrapText="1"/>
    </xf>
    <xf numFmtId="165" fontId="5" fillId="2" borderId="13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165" fontId="5" fillId="2" borderId="24" xfId="0" applyNumberFormat="1" applyFont="1" applyFill="1" applyBorder="1" applyAlignment="1">
      <alignment vertical="center" wrapText="1"/>
    </xf>
    <xf numFmtId="165" fontId="5" fillId="2" borderId="35" xfId="0" applyNumberFormat="1" applyFont="1" applyFill="1" applyBorder="1" applyAlignment="1">
      <alignment vertical="center" wrapText="1"/>
    </xf>
    <xf numFmtId="165" fontId="5" fillId="2" borderId="11" xfId="0" applyNumberFormat="1" applyFont="1" applyFill="1" applyBorder="1" applyAlignment="1">
      <alignment vertical="center" wrapText="1"/>
    </xf>
    <xf numFmtId="165" fontId="5" fillId="2" borderId="38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wrapText="1"/>
    </xf>
    <xf numFmtId="0" fontId="5" fillId="5" borderId="36" xfId="0" applyFont="1" applyFill="1" applyBorder="1" applyAlignment="1">
      <alignment vertical="center" wrapText="1"/>
    </xf>
    <xf numFmtId="0" fontId="5" fillId="5" borderId="28" xfId="0" applyFont="1" applyFill="1" applyBorder="1" applyAlignment="1">
      <alignment horizontal="center" vertical="center" wrapText="1"/>
    </xf>
    <xf numFmtId="165" fontId="5" fillId="5" borderId="6" xfId="0" applyNumberFormat="1" applyFont="1" applyFill="1" applyBorder="1" applyAlignment="1">
      <alignment vertical="center" wrapText="1"/>
    </xf>
    <xf numFmtId="165" fontId="5" fillId="5" borderId="30" xfId="0" applyNumberFormat="1" applyFont="1" applyFill="1" applyBorder="1" applyAlignment="1">
      <alignment vertical="center" wrapText="1"/>
    </xf>
    <xf numFmtId="49" fontId="5" fillId="5" borderId="30" xfId="0" applyNumberFormat="1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 wrapText="1"/>
    </xf>
    <xf numFmtId="165" fontId="5" fillId="5" borderId="34" xfId="0" applyNumberFormat="1" applyFont="1" applyFill="1" applyBorder="1" applyAlignment="1">
      <alignment vertical="center" wrapText="1"/>
    </xf>
    <xf numFmtId="165" fontId="5" fillId="5" borderId="32" xfId="0" applyNumberFormat="1" applyFont="1" applyFill="1" applyBorder="1" applyAlignment="1">
      <alignment vertical="center" wrapText="1"/>
    </xf>
    <xf numFmtId="49" fontId="5" fillId="5" borderId="24" xfId="0" applyNumberFormat="1" applyFont="1" applyFill="1" applyBorder="1" applyAlignment="1">
      <alignment vertical="center" wrapText="1"/>
    </xf>
    <xf numFmtId="0" fontId="6" fillId="2" borderId="36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16" fontId="9" fillId="2" borderId="30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165" fontId="5" fillId="4" borderId="13" xfId="0" applyNumberFormat="1" applyFont="1" applyFill="1" applyBorder="1" applyAlignment="1">
      <alignment vertical="center" wrapText="1"/>
    </xf>
    <xf numFmtId="49" fontId="5" fillId="3" borderId="23" xfId="0" applyNumberFormat="1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vertical="center" wrapText="1"/>
    </xf>
    <xf numFmtId="165" fontId="5" fillId="3" borderId="35" xfId="0" applyNumberFormat="1" applyFont="1" applyFill="1" applyBorder="1" applyAlignment="1">
      <alignment vertical="center" wrapText="1"/>
    </xf>
    <xf numFmtId="165" fontId="5" fillId="3" borderId="14" xfId="0" applyNumberFormat="1" applyFont="1" applyFill="1" applyBorder="1" applyAlignment="1">
      <alignment vertical="center" wrapText="1"/>
    </xf>
    <xf numFmtId="49" fontId="5" fillId="3" borderId="14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165" fontId="5" fillId="4" borderId="23" xfId="0" applyNumberFormat="1" applyFont="1" applyFill="1" applyBorder="1" applyAlignment="1">
      <alignment vertical="center" wrapText="1"/>
    </xf>
    <xf numFmtId="165" fontId="5" fillId="3" borderId="12" xfId="0" applyNumberFormat="1" applyFont="1" applyFill="1" applyBorder="1" applyAlignment="1">
      <alignment vertical="center" wrapText="1"/>
    </xf>
    <xf numFmtId="165" fontId="5" fillId="5" borderId="23" xfId="0" applyNumberFormat="1" applyFont="1" applyFill="1" applyBorder="1" applyAlignment="1">
      <alignment vertical="center" wrapText="1"/>
    </xf>
    <xf numFmtId="165" fontId="5" fillId="5" borderId="28" xfId="0" applyNumberFormat="1" applyFont="1" applyFill="1" applyBorder="1" applyAlignment="1">
      <alignment vertical="center" wrapText="1"/>
    </xf>
    <xf numFmtId="165" fontId="5" fillId="5" borderId="9" xfId="0" applyNumberFormat="1" applyFont="1" applyFill="1" applyBorder="1" applyAlignment="1">
      <alignment vertical="center" wrapText="1"/>
    </xf>
    <xf numFmtId="165" fontId="5" fillId="5" borderId="17" xfId="0" applyNumberFormat="1" applyFont="1" applyFill="1" applyBorder="1" applyAlignment="1">
      <alignment vertical="center" wrapText="1"/>
    </xf>
    <xf numFmtId="165" fontId="5" fillId="5" borderId="27" xfId="0" applyNumberFormat="1" applyFont="1" applyFill="1" applyBorder="1" applyAlignment="1">
      <alignment vertical="center" wrapText="1"/>
    </xf>
    <xf numFmtId="165" fontId="6" fillId="2" borderId="17" xfId="0" applyNumberFormat="1" applyFont="1" applyFill="1" applyBorder="1" applyAlignment="1">
      <alignment vertical="center" wrapText="1"/>
    </xf>
    <xf numFmtId="165" fontId="5" fillId="5" borderId="21" xfId="0" applyNumberFormat="1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/>
    </xf>
    <xf numFmtId="165" fontId="5" fillId="5" borderId="14" xfId="0" applyNumberFormat="1" applyFont="1" applyFill="1" applyBorder="1" applyAlignment="1">
      <alignment vertical="center" wrapText="1"/>
    </xf>
    <xf numFmtId="165" fontId="5" fillId="5" borderId="35" xfId="0" applyNumberFormat="1" applyFont="1" applyFill="1" applyBorder="1" applyAlignment="1">
      <alignment vertical="center" wrapText="1"/>
    </xf>
    <xf numFmtId="3" fontId="5" fillId="5" borderId="14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indent="2"/>
    </xf>
    <xf numFmtId="3" fontId="5" fillId="2" borderId="14" xfId="0" applyNumberFormat="1" applyFont="1" applyFill="1" applyBorder="1" applyAlignment="1">
      <alignment vertical="center" wrapText="1"/>
    </xf>
    <xf numFmtId="3" fontId="5" fillId="3" borderId="13" xfId="0" applyNumberFormat="1" applyFont="1" applyFill="1" applyBorder="1" applyAlignment="1">
      <alignment vertical="center" wrapText="1"/>
    </xf>
    <xf numFmtId="165" fontId="6" fillId="2" borderId="34" xfId="0" applyNumberFormat="1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165" fontId="5" fillId="5" borderId="25" xfId="0" applyNumberFormat="1" applyFont="1" applyFill="1" applyBorder="1" applyAlignment="1">
      <alignment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5" borderId="30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wrapText="1"/>
    </xf>
    <xf numFmtId="0" fontId="8" fillId="5" borderId="30" xfId="0" applyFont="1" applyFill="1" applyBorder="1" applyAlignment="1">
      <alignment horizontal="center" vertical="center" wrapText="1"/>
    </xf>
    <xf numFmtId="165" fontId="6" fillId="2" borderId="35" xfId="0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vertical="center" wrapText="1"/>
    </xf>
    <xf numFmtId="165" fontId="6" fillId="2" borderId="40" xfId="0" applyNumberFormat="1" applyFont="1" applyFill="1" applyBorder="1" applyAlignment="1">
      <alignment vertical="center" wrapText="1"/>
    </xf>
    <xf numFmtId="165" fontId="6" fillId="2" borderId="14" xfId="0" applyNumberFormat="1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2" borderId="15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0" fontId="5" fillId="5" borderId="37" xfId="0" applyFont="1" applyFill="1" applyBorder="1" applyAlignment="1">
      <alignment vertical="center" wrapText="1"/>
    </xf>
    <xf numFmtId="165" fontId="5" fillId="5" borderId="36" xfId="0" applyNumberFormat="1" applyFont="1" applyFill="1" applyBorder="1" applyAlignment="1">
      <alignment vertical="center" wrapText="1"/>
    </xf>
    <xf numFmtId="165" fontId="5" fillId="5" borderId="39" xfId="0" applyNumberFormat="1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vertical="center" wrapText="1"/>
    </xf>
    <xf numFmtId="165" fontId="5" fillId="5" borderId="15" xfId="0" applyNumberFormat="1" applyFont="1" applyFill="1" applyBorder="1" applyAlignment="1">
      <alignment vertical="center" wrapText="1"/>
    </xf>
    <xf numFmtId="165" fontId="6" fillId="2" borderId="32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165" fontId="5" fillId="2" borderId="25" xfId="0" applyNumberFormat="1" applyFont="1" applyFill="1" applyBorder="1" applyAlignment="1">
      <alignment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0" borderId="30" xfId="0" quotePrefix="1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vertical="center" wrapText="1"/>
    </xf>
    <xf numFmtId="0" fontId="5" fillId="5" borderId="41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165" fontId="5" fillId="2" borderId="40" xfId="0" applyNumberFormat="1" applyFont="1" applyFill="1" applyBorder="1" applyAlignment="1">
      <alignment vertical="center" wrapText="1"/>
    </xf>
    <xf numFmtId="165" fontId="5" fillId="5" borderId="40" xfId="0" applyNumberFormat="1" applyFont="1" applyFill="1" applyBorder="1" applyAlignment="1">
      <alignment vertical="center" wrapText="1"/>
    </xf>
    <xf numFmtId="49" fontId="5" fillId="2" borderId="40" xfId="0" applyNumberFormat="1" applyFont="1" applyFill="1" applyBorder="1" applyAlignment="1">
      <alignment vertical="center" wrapText="1"/>
    </xf>
    <xf numFmtId="0" fontId="5" fillId="6" borderId="38" xfId="0" applyFont="1" applyFill="1" applyBorder="1" applyAlignment="1">
      <alignment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165" fontId="5" fillId="6" borderId="34" xfId="0" applyNumberFormat="1" applyFont="1" applyFill="1" applyBorder="1" applyAlignment="1">
      <alignment vertical="center" wrapText="1"/>
    </xf>
    <xf numFmtId="165" fontId="5" fillId="6" borderId="32" xfId="0" applyNumberFormat="1" applyFon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vertical="center" wrapText="1"/>
    </xf>
    <xf numFmtId="0" fontId="5" fillId="6" borderId="15" xfId="0" applyFont="1" applyFill="1" applyBorder="1" applyAlignment="1">
      <alignment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165" fontId="5" fillId="6" borderId="14" xfId="0" applyNumberFormat="1" applyFont="1" applyFill="1" applyBorder="1" applyAlignment="1">
      <alignment vertical="center" wrapText="1"/>
    </xf>
    <xf numFmtId="165" fontId="5" fillId="6" borderId="35" xfId="0" applyNumberFormat="1" applyFont="1" applyFill="1" applyBorder="1" applyAlignment="1">
      <alignment vertical="center" wrapText="1"/>
    </xf>
    <xf numFmtId="49" fontId="5" fillId="6" borderId="14" xfId="0" applyNumberFormat="1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8"/>
  <sheetViews>
    <sheetView tabSelected="1" view="pageBreakPreview" topLeftCell="A202" zoomScale="60" zoomScaleNormal="70" workbookViewId="0">
      <selection activeCell="A221" sqref="A221"/>
    </sheetView>
  </sheetViews>
  <sheetFormatPr defaultRowHeight="30" x14ac:dyDescent="0.25"/>
  <cols>
    <col min="1" max="1" width="76.28515625" style="3" customWidth="1"/>
    <col min="2" max="2" width="9.42578125" style="58" customWidth="1"/>
    <col min="3" max="3" width="14.7109375" style="4" customWidth="1"/>
    <col min="4" max="4" width="20.5703125" style="4" customWidth="1"/>
    <col min="5" max="5" width="19" style="110" customWidth="1"/>
    <col min="6" max="6" width="24.140625" style="3" customWidth="1"/>
    <col min="7" max="7" width="16.42578125" style="3" customWidth="1"/>
    <col min="8" max="8" width="17.28515625" style="3" customWidth="1"/>
    <col min="9" max="9" width="16.42578125" style="3" customWidth="1"/>
    <col min="10" max="10" width="18.85546875" style="3" customWidth="1"/>
    <col min="11" max="11" width="41" style="3" customWidth="1"/>
    <col min="12" max="12" width="9.7109375" style="14" bestFit="1" customWidth="1"/>
    <col min="13" max="255" width="9.140625" style="14"/>
    <col min="256" max="256" width="88.42578125" style="14" customWidth="1"/>
    <col min="257" max="257" width="10.85546875" style="14" customWidth="1"/>
    <col min="258" max="258" width="14.140625" style="14" customWidth="1"/>
    <col min="259" max="259" width="16.28515625" style="14" customWidth="1"/>
    <col min="260" max="260" width="17.85546875" style="14" customWidth="1"/>
    <col min="261" max="261" width="16.42578125" style="14" customWidth="1"/>
    <col min="262" max="262" width="17.28515625" style="14" customWidth="1"/>
    <col min="263" max="263" width="16.42578125" style="14" customWidth="1"/>
    <col min="264" max="264" width="18.85546875" style="14" customWidth="1"/>
    <col min="265" max="265" width="24.7109375" style="14" customWidth="1"/>
    <col min="266" max="266" width="0" style="14" hidden="1" customWidth="1"/>
    <col min="267" max="267" width="9.7109375" style="14" bestFit="1" customWidth="1"/>
    <col min="268" max="511" width="9.140625" style="14"/>
    <col min="512" max="512" width="88.42578125" style="14" customWidth="1"/>
    <col min="513" max="513" width="10.85546875" style="14" customWidth="1"/>
    <col min="514" max="514" width="14.140625" style="14" customWidth="1"/>
    <col min="515" max="515" width="16.28515625" style="14" customWidth="1"/>
    <col min="516" max="516" width="17.85546875" style="14" customWidth="1"/>
    <col min="517" max="517" width="16.42578125" style="14" customWidth="1"/>
    <col min="518" max="518" width="17.28515625" style="14" customWidth="1"/>
    <col min="519" max="519" width="16.42578125" style="14" customWidth="1"/>
    <col min="520" max="520" width="18.85546875" style="14" customWidth="1"/>
    <col min="521" max="521" width="24.7109375" style="14" customWidth="1"/>
    <col min="522" max="522" width="0" style="14" hidden="1" customWidth="1"/>
    <col min="523" max="523" width="9.7109375" style="14" bestFit="1" customWidth="1"/>
    <col min="524" max="767" width="9.140625" style="14"/>
    <col min="768" max="768" width="88.42578125" style="14" customWidth="1"/>
    <col min="769" max="769" width="10.85546875" style="14" customWidth="1"/>
    <col min="770" max="770" width="14.140625" style="14" customWidth="1"/>
    <col min="771" max="771" width="16.28515625" style="14" customWidth="1"/>
    <col min="772" max="772" width="17.85546875" style="14" customWidth="1"/>
    <col min="773" max="773" width="16.42578125" style="14" customWidth="1"/>
    <col min="774" max="774" width="17.28515625" style="14" customWidth="1"/>
    <col min="775" max="775" width="16.42578125" style="14" customWidth="1"/>
    <col min="776" max="776" width="18.85546875" style="14" customWidth="1"/>
    <col min="777" max="777" width="24.7109375" style="14" customWidth="1"/>
    <col min="778" max="778" width="0" style="14" hidden="1" customWidth="1"/>
    <col min="779" max="779" width="9.7109375" style="14" bestFit="1" customWidth="1"/>
    <col min="780" max="1023" width="9.140625" style="14"/>
    <col min="1024" max="1024" width="88.42578125" style="14" customWidth="1"/>
    <col min="1025" max="1025" width="10.85546875" style="14" customWidth="1"/>
    <col min="1026" max="1026" width="14.140625" style="14" customWidth="1"/>
    <col min="1027" max="1027" width="16.28515625" style="14" customWidth="1"/>
    <col min="1028" max="1028" width="17.85546875" style="14" customWidth="1"/>
    <col min="1029" max="1029" width="16.42578125" style="14" customWidth="1"/>
    <col min="1030" max="1030" width="17.28515625" style="14" customWidth="1"/>
    <col min="1031" max="1031" width="16.42578125" style="14" customWidth="1"/>
    <col min="1032" max="1032" width="18.85546875" style="14" customWidth="1"/>
    <col min="1033" max="1033" width="24.7109375" style="14" customWidth="1"/>
    <col min="1034" max="1034" width="0" style="14" hidden="1" customWidth="1"/>
    <col min="1035" max="1035" width="9.7109375" style="14" bestFit="1" customWidth="1"/>
    <col min="1036" max="1279" width="9.140625" style="14"/>
    <col min="1280" max="1280" width="88.42578125" style="14" customWidth="1"/>
    <col min="1281" max="1281" width="10.85546875" style="14" customWidth="1"/>
    <col min="1282" max="1282" width="14.140625" style="14" customWidth="1"/>
    <col min="1283" max="1283" width="16.28515625" style="14" customWidth="1"/>
    <col min="1284" max="1284" width="17.85546875" style="14" customWidth="1"/>
    <col min="1285" max="1285" width="16.42578125" style="14" customWidth="1"/>
    <col min="1286" max="1286" width="17.28515625" style="14" customWidth="1"/>
    <col min="1287" max="1287" width="16.42578125" style="14" customWidth="1"/>
    <col min="1288" max="1288" width="18.85546875" style="14" customWidth="1"/>
    <col min="1289" max="1289" width="24.7109375" style="14" customWidth="1"/>
    <col min="1290" max="1290" width="0" style="14" hidden="1" customWidth="1"/>
    <col min="1291" max="1291" width="9.7109375" style="14" bestFit="1" customWidth="1"/>
    <col min="1292" max="1535" width="9.140625" style="14"/>
    <col min="1536" max="1536" width="88.42578125" style="14" customWidth="1"/>
    <col min="1537" max="1537" width="10.85546875" style="14" customWidth="1"/>
    <col min="1538" max="1538" width="14.140625" style="14" customWidth="1"/>
    <col min="1539" max="1539" width="16.28515625" style="14" customWidth="1"/>
    <col min="1540" max="1540" width="17.85546875" style="14" customWidth="1"/>
    <col min="1541" max="1541" width="16.42578125" style="14" customWidth="1"/>
    <col min="1542" max="1542" width="17.28515625" style="14" customWidth="1"/>
    <col min="1543" max="1543" width="16.42578125" style="14" customWidth="1"/>
    <col min="1544" max="1544" width="18.85546875" style="14" customWidth="1"/>
    <col min="1545" max="1545" width="24.7109375" style="14" customWidth="1"/>
    <col min="1546" max="1546" width="0" style="14" hidden="1" customWidth="1"/>
    <col min="1547" max="1547" width="9.7109375" style="14" bestFit="1" customWidth="1"/>
    <col min="1548" max="1791" width="9.140625" style="14"/>
    <col min="1792" max="1792" width="88.42578125" style="14" customWidth="1"/>
    <col min="1793" max="1793" width="10.85546875" style="14" customWidth="1"/>
    <col min="1794" max="1794" width="14.140625" style="14" customWidth="1"/>
    <col min="1795" max="1795" width="16.28515625" style="14" customWidth="1"/>
    <col min="1796" max="1796" width="17.85546875" style="14" customWidth="1"/>
    <col min="1797" max="1797" width="16.42578125" style="14" customWidth="1"/>
    <col min="1798" max="1798" width="17.28515625" style="14" customWidth="1"/>
    <col min="1799" max="1799" width="16.42578125" style="14" customWidth="1"/>
    <col min="1800" max="1800" width="18.85546875" style="14" customWidth="1"/>
    <col min="1801" max="1801" width="24.7109375" style="14" customWidth="1"/>
    <col min="1802" max="1802" width="0" style="14" hidden="1" customWidth="1"/>
    <col min="1803" max="1803" width="9.7109375" style="14" bestFit="1" customWidth="1"/>
    <col min="1804" max="2047" width="9.140625" style="14"/>
    <col min="2048" max="2048" width="88.42578125" style="14" customWidth="1"/>
    <col min="2049" max="2049" width="10.85546875" style="14" customWidth="1"/>
    <col min="2050" max="2050" width="14.140625" style="14" customWidth="1"/>
    <col min="2051" max="2051" width="16.28515625" style="14" customWidth="1"/>
    <col min="2052" max="2052" width="17.85546875" style="14" customWidth="1"/>
    <col min="2053" max="2053" width="16.42578125" style="14" customWidth="1"/>
    <col min="2054" max="2054" width="17.28515625" style="14" customWidth="1"/>
    <col min="2055" max="2055" width="16.42578125" style="14" customWidth="1"/>
    <col min="2056" max="2056" width="18.85546875" style="14" customWidth="1"/>
    <col min="2057" max="2057" width="24.7109375" style="14" customWidth="1"/>
    <col min="2058" max="2058" width="0" style="14" hidden="1" customWidth="1"/>
    <col min="2059" max="2059" width="9.7109375" style="14" bestFit="1" customWidth="1"/>
    <col min="2060" max="2303" width="9.140625" style="14"/>
    <col min="2304" max="2304" width="88.42578125" style="14" customWidth="1"/>
    <col min="2305" max="2305" width="10.85546875" style="14" customWidth="1"/>
    <col min="2306" max="2306" width="14.140625" style="14" customWidth="1"/>
    <col min="2307" max="2307" width="16.28515625" style="14" customWidth="1"/>
    <col min="2308" max="2308" width="17.85546875" style="14" customWidth="1"/>
    <col min="2309" max="2309" width="16.42578125" style="14" customWidth="1"/>
    <col min="2310" max="2310" width="17.28515625" style="14" customWidth="1"/>
    <col min="2311" max="2311" width="16.42578125" style="14" customWidth="1"/>
    <col min="2312" max="2312" width="18.85546875" style="14" customWidth="1"/>
    <col min="2313" max="2313" width="24.7109375" style="14" customWidth="1"/>
    <col min="2314" max="2314" width="0" style="14" hidden="1" customWidth="1"/>
    <col min="2315" max="2315" width="9.7109375" style="14" bestFit="1" customWidth="1"/>
    <col min="2316" max="2559" width="9.140625" style="14"/>
    <col min="2560" max="2560" width="88.42578125" style="14" customWidth="1"/>
    <col min="2561" max="2561" width="10.85546875" style="14" customWidth="1"/>
    <col min="2562" max="2562" width="14.140625" style="14" customWidth="1"/>
    <col min="2563" max="2563" width="16.28515625" style="14" customWidth="1"/>
    <col min="2564" max="2564" width="17.85546875" style="14" customWidth="1"/>
    <col min="2565" max="2565" width="16.42578125" style="14" customWidth="1"/>
    <col min="2566" max="2566" width="17.28515625" style="14" customWidth="1"/>
    <col min="2567" max="2567" width="16.42578125" style="14" customWidth="1"/>
    <col min="2568" max="2568" width="18.85546875" style="14" customWidth="1"/>
    <col min="2569" max="2569" width="24.7109375" style="14" customWidth="1"/>
    <col min="2570" max="2570" width="0" style="14" hidden="1" customWidth="1"/>
    <col min="2571" max="2571" width="9.7109375" style="14" bestFit="1" customWidth="1"/>
    <col min="2572" max="2815" width="9.140625" style="14"/>
    <col min="2816" max="2816" width="88.42578125" style="14" customWidth="1"/>
    <col min="2817" max="2817" width="10.85546875" style="14" customWidth="1"/>
    <col min="2818" max="2818" width="14.140625" style="14" customWidth="1"/>
    <col min="2819" max="2819" width="16.28515625" style="14" customWidth="1"/>
    <col min="2820" max="2820" width="17.85546875" style="14" customWidth="1"/>
    <col min="2821" max="2821" width="16.42578125" style="14" customWidth="1"/>
    <col min="2822" max="2822" width="17.28515625" style="14" customWidth="1"/>
    <col min="2823" max="2823" width="16.42578125" style="14" customWidth="1"/>
    <col min="2824" max="2824" width="18.85546875" style="14" customWidth="1"/>
    <col min="2825" max="2825" width="24.7109375" style="14" customWidth="1"/>
    <col min="2826" max="2826" width="0" style="14" hidden="1" customWidth="1"/>
    <col min="2827" max="2827" width="9.7109375" style="14" bestFit="1" customWidth="1"/>
    <col min="2828" max="3071" width="9.140625" style="14"/>
    <col min="3072" max="3072" width="88.42578125" style="14" customWidth="1"/>
    <col min="3073" max="3073" width="10.85546875" style="14" customWidth="1"/>
    <col min="3074" max="3074" width="14.140625" style="14" customWidth="1"/>
    <col min="3075" max="3075" width="16.28515625" style="14" customWidth="1"/>
    <col min="3076" max="3076" width="17.85546875" style="14" customWidth="1"/>
    <col min="3077" max="3077" width="16.42578125" style="14" customWidth="1"/>
    <col min="3078" max="3078" width="17.28515625" style="14" customWidth="1"/>
    <col min="3079" max="3079" width="16.42578125" style="14" customWidth="1"/>
    <col min="3080" max="3080" width="18.85546875" style="14" customWidth="1"/>
    <col min="3081" max="3081" width="24.7109375" style="14" customWidth="1"/>
    <col min="3082" max="3082" width="0" style="14" hidden="1" customWidth="1"/>
    <col min="3083" max="3083" width="9.7109375" style="14" bestFit="1" customWidth="1"/>
    <col min="3084" max="3327" width="9.140625" style="14"/>
    <col min="3328" max="3328" width="88.42578125" style="14" customWidth="1"/>
    <col min="3329" max="3329" width="10.85546875" style="14" customWidth="1"/>
    <col min="3330" max="3330" width="14.140625" style="14" customWidth="1"/>
    <col min="3331" max="3331" width="16.28515625" style="14" customWidth="1"/>
    <col min="3332" max="3332" width="17.85546875" style="14" customWidth="1"/>
    <col min="3333" max="3333" width="16.42578125" style="14" customWidth="1"/>
    <col min="3334" max="3334" width="17.28515625" style="14" customWidth="1"/>
    <col min="3335" max="3335" width="16.42578125" style="14" customWidth="1"/>
    <col min="3336" max="3336" width="18.85546875" style="14" customWidth="1"/>
    <col min="3337" max="3337" width="24.7109375" style="14" customWidth="1"/>
    <col min="3338" max="3338" width="0" style="14" hidden="1" customWidth="1"/>
    <col min="3339" max="3339" width="9.7109375" style="14" bestFit="1" customWidth="1"/>
    <col min="3340" max="3583" width="9.140625" style="14"/>
    <col min="3584" max="3584" width="88.42578125" style="14" customWidth="1"/>
    <col min="3585" max="3585" width="10.85546875" style="14" customWidth="1"/>
    <col min="3586" max="3586" width="14.140625" style="14" customWidth="1"/>
    <col min="3587" max="3587" width="16.28515625" style="14" customWidth="1"/>
    <col min="3588" max="3588" width="17.85546875" style="14" customWidth="1"/>
    <col min="3589" max="3589" width="16.42578125" style="14" customWidth="1"/>
    <col min="3590" max="3590" width="17.28515625" style="14" customWidth="1"/>
    <col min="3591" max="3591" width="16.42578125" style="14" customWidth="1"/>
    <col min="3592" max="3592" width="18.85546875" style="14" customWidth="1"/>
    <col min="3593" max="3593" width="24.7109375" style="14" customWidth="1"/>
    <col min="3594" max="3594" width="0" style="14" hidden="1" customWidth="1"/>
    <col min="3595" max="3595" width="9.7109375" style="14" bestFit="1" customWidth="1"/>
    <col min="3596" max="3839" width="9.140625" style="14"/>
    <col min="3840" max="3840" width="88.42578125" style="14" customWidth="1"/>
    <col min="3841" max="3841" width="10.85546875" style="14" customWidth="1"/>
    <col min="3842" max="3842" width="14.140625" style="14" customWidth="1"/>
    <col min="3843" max="3843" width="16.28515625" style="14" customWidth="1"/>
    <col min="3844" max="3844" width="17.85546875" style="14" customWidth="1"/>
    <col min="3845" max="3845" width="16.42578125" style="14" customWidth="1"/>
    <col min="3846" max="3846" width="17.28515625" style="14" customWidth="1"/>
    <col min="3847" max="3847" width="16.42578125" style="14" customWidth="1"/>
    <col min="3848" max="3848" width="18.85546875" style="14" customWidth="1"/>
    <col min="3849" max="3849" width="24.7109375" style="14" customWidth="1"/>
    <col min="3850" max="3850" width="0" style="14" hidden="1" customWidth="1"/>
    <col min="3851" max="3851" width="9.7109375" style="14" bestFit="1" customWidth="1"/>
    <col min="3852" max="4095" width="9.140625" style="14"/>
    <col min="4096" max="4096" width="88.42578125" style="14" customWidth="1"/>
    <col min="4097" max="4097" width="10.85546875" style="14" customWidth="1"/>
    <col min="4098" max="4098" width="14.140625" style="14" customWidth="1"/>
    <col min="4099" max="4099" width="16.28515625" style="14" customWidth="1"/>
    <col min="4100" max="4100" width="17.85546875" style="14" customWidth="1"/>
    <col min="4101" max="4101" width="16.42578125" style="14" customWidth="1"/>
    <col min="4102" max="4102" width="17.28515625" style="14" customWidth="1"/>
    <col min="4103" max="4103" width="16.42578125" style="14" customWidth="1"/>
    <col min="4104" max="4104" width="18.85546875" style="14" customWidth="1"/>
    <col min="4105" max="4105" width="24.7109375" style="14" customWidth="1"/>
    <col min="4106" max="4106" width="0" style="14" hidden="1" customWidth="1"/>
    <col min="4107" max="4107" width="9.7109375" style="14" bestFit="1" customWidth="1"/>
    <col min="4108" max="4351" width="9.140625" style="14"/>
    <col min="4352" max="4352" width="88.42578125" style="14" customWidth="1"/>
    <col min="4353" max="4353" width="10.85546875" style="14" customWidth="1"/>
    <col min="4354" max="4354" width="14.140625" style="14" customWidth="1"/>
    <col min="4355" max="4355" width="16.28515625" style="14" customWidth="1"/>
    <col min="4356" max="4356" width="17.85546875" style="14" customWidth="1"/>
    <col min="4357" max="4357" width="16.42578125" style="14" customWidth="1"/>
    <col min="4358" max="4358" width="17.28515625" style="14" customWidth="1"/>
    <col min="4359" max="4359" width="16.42578125" style="14" customWidth="1"/>
    <col min="4360" max="4360" width="18.85546875" style="14" customWidth="1"/>
    <col min="4361" max="4361" width="24.7109375" style="14" customWidth="1"/>
    <col min="4362" max="4362" width="0" style="14" hidden="1" customWidth="1"/>
    <col min="4363" max="4363" width="9.7109375" style="14" bestFit="1" customWidth="1"/>
    <col min="4364" max="4607" width="9.140625" style="14"/>
    <col min="4608" max="4608" width="88.42578125" style="14" customWidth="1"/>
    <col min="4609" max="4609" width="10.85546875" style="14" customWidth="1"/>
    <col min="4610" max="4610" width="14.140625" style="14" customWidth="1"/>
    <col min="4611" max="4611" width="16.28515625" style="14" customWidth="1"/>
    <col min="4612" max="4612" width="17.85546875" style="14" customWidth="1"/>
    <col min="4613" max="4613" width="16.42578125" style="14" customWidth="1"/>
    <col min="4614" max="4614" width="17.28515625" style="14" customWidth="1"/>
    <col min="4615" max="4615" width="16.42578125" style="14" customWidth="1"/>
    <col min="4616" max="4616" width="18.85546875" style="14" customWidth="1"/>
    <col min="4617" max="4617" width="24.7109375" style="14" customWidth="1"/>
    <col min="4618" max="4618" width="0" style="14" hidden="1" customWidth="1"/>
    <col min="4619" max="4619" width="9.7109375" style="14" bestFit="1" customWidth="1"/>
    <col min="4620" max="4863" width="9.140625" style="14"/>
    <col min="4864" max="4864" width="88.42578125" style="14" customWidth="1"/>
    <col min="4865" max="4865" width="10.85546875" style="14" customWidth="1"/>
    <col min="4866" max="4866" width="14.140625" style="14" customWidth="1"/>
    <col min="4867" max="4867" width="16.28515625" style="14" customWidth="1"/>
    <col min="4868" max="4868" width="17.85546875" style="14" customWidth="1"/>
    <col min="4869" max="4869" width="16.42578125" style="14" customWidth="1"/>
    <col min="4870" max="4870" width="17.28515625" style="14" customWidth="1"/>
    <col min="4871" max="4871" width="16.42578125" style="14" customWidth="1"/>
    <col min="4872" max="4872" width="18.85546875" style="14" customWidth="1"/>
    <col min="4873" max="4873" width="24.7109375" style="14" customWidth="1"/>
    <col min="4874" max="4874" width="0" style="14" hidden="1" customWidth="1"/>
    <col min="4875" max="4875" width="9.7109375" style="14" bestFit="1" customWidth="1"/>
    <col min="4876" max="5119" width="9.140625" style="14"/>
    <col min="5120" max="5120" width="88.42578125" style="14" customWidth="1"/>
    <col min="5121" max="5121" width="10.85546875" style="14" customWidth="1"/>
    <col min="5122" max="5122" width="14.140625" style="14" customWidth="1"/>
    <col min="5123" max="5123" width="16.28515625" style="14" customWidth="1"/>
    <col min="5124" max="5124" width="17.85546875" style="14" customWidth="1"/>
    <col min="5125" max="5125" width="16.42578125" style="14" customWidth="1"/>
    <col min="5126" max="5126" width="17.28515625" style="14" customWidth="1"/>
    <col min="5127" max="5127" width="16.42578125" style="14" customWidth="1"/>
    <col min="5128" max="5128" width="18.85546875" style="14" customWidth="1"/>
    <col min="5129" max="5129" width="24.7109375" style="14" customWidth="1"/>
    <col min="5130" max="5130" width="0" style="14" hidden="1" customWidth="1"/>
    <col min="5131" max="5131" width="9.7109375" style="14" bestFit="1" customWidth="1"/>
    <col min="5132" max="5375" width="9.140625" style="14"/>
    <col min="5376" max="5376" width="88.42578125" style="14" customWidth="1"/>
    <col min="5377" max="5377" width="10.85546875" style="14" customWidth="1"/>
    <col min="5378" max="5378" width="14.140625" style="14" customWidth="1"/>
    <col min="5379" max="5379" width="16.28515625" style="14" customWidth="1"/>
    <col min="5380" max="5380" width="17.85546875" style="14" customWidth="1"/>
    <col min="5381" max="5381" width="16.42578125" style="14" customWidth="1"/>
    <col min="5382" max="5382" width="17.28515625" style="14" customWidth="1"/>
    <col min="5383" max="5383" width="16.42578125" style="14" customWidth="1"/>
    <col min="5384" max="5384" width="18.85546875" style="14" customWidth="1"/>
    <col min="5385" max="5385" width="24.7109375" style="14" customWidth="1"/>
    <col min="5386" max="5386" width="0" style="14" hidden="1" customWidth="1"/>
    <col min="5387" max="5387" width="9.7109375" style="14" bestFit="1" customWidth="1"/>
    <col min="5388" max="5631" width="9.140625" style="14"/>
    <col min="5632" max="5632" width="88.42578125" style="14" customWidth="1"/>
    <col min="5633" max="5633" width="10.85546875" style="14" customWidth="1"/>
    <col min="5634" max="5634" width="14.140625" style="14" customWidth="1"/>
    <col min="5635" max="5635" width="16.28515625" style="14" customWidth="1"/>
    <col min="5636" max="5636" width="17.85546875" style="14" customWidth="1"/>
    <col min="5637" max="5637" width="16.42578125" style="14" customWidth="1"/>
    <col min="5638" max="5638" width="17.28515625" style="14" customWidth="1"/>
    <col min="5639" max="5639" width="16.42578125" style="14" customWidth="1"/>
    <col min="5640" max="5640" width="18.85546875" style="14" customWidth="1"/>
    <col min="5641" max="5641" width="24.7109375" style="14" customWidth="1"/>
    <col min="5642" max="5642" width="0" style="14" hidden="1" customWidth="1"/>
    <col min="5643" max="5643" width="9.7109375" style="14" bestFit="1" customWidth="1"/>
    <col min="5644" max="5887" width="9.140625" style="14"/>
    <col min="5888" max="5888" width="88.42578125" style="14" customWidth="1"/>
    <col min="5889" max="5889" width="10.85546875" style="14" customWidth="1"/>
    <col min="5890" max="5890" width="14.140625" style="14" customWidth="1"/>
    <col min="5891" max="5891" width="16.28515625" style="14" customWidth="1"/>
    <col min="5892" max="5892" width="17.85546875" style="14" customWidth="1"/>
    <col min="5893" max="5893" width="16.42578125" style="14" customWidth="1"/>
    <col min="5894" max="5894" width="17.28515625" style="14" customWidth="1"/>
    <col min="5895" max="5895" width="16.42578125" style="14" customWidth="1"/>
    <col min="5896" max="5896" width="18.85546875" style="14" customWidth="1"/>
    <col min="5897" max="5897" width="24.7109375" style="14" customWidth="1"/>
    <col min="5898" max="5898" width="0" style="14" hidden="1" customWidth="1"/>
    <col min="5899" max="5899" width="9.7109375" style="14" bestFit="1" customWidth="1"/>
    <col min="5900" max="6143" width="9.140625" style="14"/>
    <col min="6144" max="6144" width="88.42578125" style="14" customWidth="1"/>
    <col min="6145" max="6145" width="10.85546875" style="14" customWidth="1"/>
    <col min="6146" max="6146" width="14.140625" style="14" customWidth="1"/>
    <col min="6147" max="6147" width="16.28515625" style="14" customWidth="1"/>
    <col min="6148" max="6148" width="17.85546875" style="14" customWidth="1"/>
    <col min="6149" max="6149" width="16.42578125" style="14" customWidth="1"/>
    <col min="6150" max="6150" width="17.28515625" style="14" customWidth="1"/>
    <col min="6151" max="6151" width="16.42578125" style="14" customWidth="1"/>
    <col min="6152" max="6152" width="18.85546875" style="14" customWidth="1"/>
    <col min="6153" max="6153" width="24.7109375" style="14" customWidth="1"/>
    <col min="6154" max="6154" width="0" style="14" hidden="1" customWidth="1"/>
    <col min="6155" max="6155" width="9.7109375" style="14" bestFit="1" customWidth="1"/>
    <col min="6156" max="6399" width="9.140625" style="14"/>
    <col min="6400" max="6400" width="88.42578125" style="14" customWidth="1"/>
    <col min="6401" max="6401" width="10.85546875" style="14" customWidth="1"/>
    <col min="6402" max="6402" width="14.140625" style="14" customWidth="1"/>
    <col min="6403" max="6403" width="16.28515625" style="14" customWidth="1"/>
    <col min="6404" max="6404" width="17.85546875" style="14" customWidth="1"/>
    <col min="6405" max="6405" width="16.42578125" style="14" customWidth="1"/>
    <col min="6406" max="6406" width="17.28515625" style="14" customWidth="1"/>
    <col min="6407" max="6407" width="16.42578125" style="14" customWidth="1"/>
    <col min="6408" max="6408" width="18.85546875" style="14" customWidth="1"/>
    <col min="6409" max="6409" width="24.7109375" style="14" customWidth="1"/>
    <col min="6410" max="6410" width="0" style="14" hidden="1" customWidth="1"/>
    <col min="6411" max="6411" width="9.7109375" style="14" bestFit="1" customWidth="1"/>
    <col min="6412" max="6655" width="9.140625" style="14"/>
    <col min="6656" max="6656" width="88.42578125" style="14" customWidth="1"/>
    <col min="6657" max="6657" width="10.85546875" style="14" customWidth="1"/>
    <col min="6658" max="6658" width="14.140625" style="14" customWidth="1"/>
    <col min="6659" max="6659" width="16.28515625" style="14" customWidth="1"/>
    <col min="6660" max="6660" width="17.85546875" style="14" customWidth="1"/>
    <col min="6661" max="6661" width="16.42578125" style="14" customWidth="1"/>
    <col min="6662" max="6662" width="17.28515625" style="14" customWidth="1"/>
    <col min="6663" max="6663" width="16.42578125" style="14" customWidth="1"/>
    <col min="6664" max="6664" width="18.85546875" style="14" customWidth="1"/>
    <col min="6665" max="6665" width="24.7109375" style="14" customWidth="1"/>
    <col min="6666" max="6666" width="0" style="14" hidden="1" customWidth="1"/>
    <col min="6667" max="6667" width="9.7109375" style="14" bestFit="1" customWidth="1"/>
    <col min="6668" max="6911" width="9.140625" style="14"/>
    <col min="6912" max="6912" width="88.42578125" style="14" customWidth="1"/>
    <col min="6913" max="6913" width="10.85546875" style="14" customWidth="1"/>
    <col min="6914" max="6914" width="14.140625" style="14" customWidth="1"/>
    <col min="6915" max="6915" width="16.28515625" style="14" customWidth="1"/>
    <col min="6916" max="6916" width="17.85546875" style="14" customWidth="1"/>
    <col min="6917" max="6917" width="16.42578125" style="14" customWidth="1"/>
    <col min="6918" max="6918" width="17.28515625" style="14" customWidth="1"/>
    <col min="6919" max="6919" width="16.42578125" style="14" customWidth="1"/>
    <col min="6920" max="6920" width="18.85546875" style="14" customWidth="1"/>
    <col min="6921" max="6921" width="24.7109375" style="14" customWidth="1"/>
    <col min="6922" max="6922" width="0" style="14" hidden="1" customWidth="1"/>
    <col min="6923" max="6923" width="9.7109375" style="14" bestFit="1" customWidth="1"/>
    <col min="6924" max="7167" width="9.140625" style="14"/>
    <col min="7168" max="7168" width="88.42578125" style="14" customWidth="1"/>
    <col min="7169" max="7169" width="10.85546875" style="14" customWidth="1"/>
    <col min="7170" max="7170" width="14.140625" style="14" customWidth="1"/>
    <col min="7171" max="7171" width="16.28515625" style="14" customWidth="1"/>
    <col min="7172" max="7172" width="17.85546875" style="14" customWidth="1"/>
    <col min="7173" max="7173" width="16.42578125" style="14" customWidth="1"/>
    <col min="7174" max="7174" width="17.28515625" style="14" customWidth="1"/>
    <col min="7175" max="7175" width="16.42578125" style="14" customWidth="1"/>
    <col min="7176" max="7176" width="18.85546875" style="14" customWidth="1"/>
    <col min="7177" max="7177" width="24.7109375" style="14" customWidth="1"/>
    <col min="7178" max="7178" width="0" style="14" hidden="1" customWidth="1"/>
    <col min="7179" max="7179" width="9.7109375" style="14" bestFit="1" customWidth="1"/>
    <col min="7180" max="7423" width="9.140625" style="14"/>
    <col min="7424" max="7424" width="88.42578125" style="14" customWidth="1"/>
    <col min="7425" max="7425" width="10.85546875" style="14" customWidth="1"/>
    <col min="7426" max="7426" width="14.140625" style="14" customWidth="1"/>
    <col min="7427" max="7427" width="16.28515625" style="14" customWidth="1"/>
    <col min="7428" max="7428" width="17.85546875" style="14" customWidth="1"/>
    <col min="7429" max="7429" width="16.42578125" style="14" customWidth="1"/>
    <col min="7430" max="7430" width="17.28515625" style="14" customWidth="1"/>
    <col min="7431" max="7431" width="16.42578125" style="14" customWidth="1"/>
    <col min="7432" max="7432" width="18.85546875" style="14" customWidth="1"/>
    <col min="7433" max="7433" width="24.7109375" style="14" customWidth="1"/>
    <col min="7434" max="7434" width="0" style="14" hidden="1" customWidth="1"/>
    <col min="7435" max="7435" width="9.7109375" style="14" bestFit="1" customWidth="1"/>
    <col min="7436" max="7679" width="9.140625" style="14"/>
    <col min="7680" max="7680" width="88.42578125" style="14" customWidth="1"/>
    <col min="7681" max="7681" width="10.85546875" style="14" customWidth="1"/>
    <col min="7682" max="7682" width="14.140625" style="14" customWidth="1"/>
    <col min="7683" max="7683" width="16.28515625" style="14" customWidth="1"/>
    <col min="7684" max="7684" width="17.85546875" style="14" customWidth="1"/>
    <col min="7685" max="7685" width="16.42578125" style="14" customWidth="1"/>
    <col min="7686" max="7686" width="17.28515625" style="14" customWidth="1"/>
    <col min="7687" max="7687" width="16.42578125" style="14" customWidth="1"/>
    <col min="7688" max="7688" width="18.85546875" style="14" customWidth="1"/>
    <col min="7689" max="7689" width="24.7109375" style="14" customWidth="1"/>
    <col min="7690" max="7690" width="0" style="14" hidden="1" customWidth="1"/>
    <col min="7691" max="7691" width="9.7109375" style="14" bestFit="1" customWidth="1"/>
    <col min="7692" max="7935" width="9.140625" style="14"/>
    <col min="7936" max="7936" width="88.42578125" style="14" customWidth="1"/>
    <col min="7937" max="7937" width="10.85546875" style="14" customWidth="1"/>
    <col min="7938" max="7938" width="14.140625" style="14" customWidth="1"/>
    <col min="7939" max="7939" width="16.28515625" style="14" customWidth="1"/>
    <col min="7940" max="7940" width="17.85546875" style="14" customWidth="1"/>
    <col min="7941" max="7941" width="16.42578125" style="14" customWidth="1"/>
    <col min="7942" max="7942" width="17.28515625" style="14" customWidth="1"/>
    <col min="7943" max="7943" width="16.42578125" style="14" customWidth="1"/>
    <col min="7944" max="7944" width="18.85546875" style="14" customWidth="1"/>
    <col min="7945" max="7945" width="24.7109375" style="14" customWidth="1"/>
    <col min="7946" max="7946" width="0" style="14" hidden="1" customWidth="1"/>
    <col min="7947" max="7947" width="9.7109375" style="14" bestFit="1" customWidth="1"/>
    <col min="7948" max="8191" width="9.140625" style="14"/>
    <col min="8192" max="8192" width="88.42578125" style="14" customWidth="1"/>
    <col min="8193" max="8193" width="10.85546875" style="14" customWidth="1"/>
    <col min="8194" max="8194" width="14.140625" style="14" customWidth="1"/>
    <col min="8195" max="8195" width="16.28515625" style="14" customWidth="1"/>
    <col min="8196" max="8196" width="17.85546875" style="14" customWidth="1"/>
    <col min="8197" max="8197" width="16.42578125" style="14" customWidth="1"/>
    <col min="8198" max="8198" width="17.28515625" style="14" customWidth="1"/>
    <col min="8199" max="8199" width="16.42578125" style="14" customWidth="1"/>
    <col min="8200" max="8200" width="18.85546875" style="14" customWidth="1"/>
    <col min="8201" max="8201" width="24.7109375" style="14" customWidth="1"/>
    <col min="8202" max="8202" width="0" style="14" hidden="1" customWidth="1"/>
    <col min="8203" max="8203" width="9.7109375" style="14" bestFit="1" customWidth="1"/>
    <col min="8204" max="8447" width="9.140625" style="14"/>
    <col min="8448" max="8448" width="88.42578125" style="14" customWidth="1"/>
    <col min="8449" max="8449" width="10.85546875" style="14" customWidth="1"/>
    <col min="8450" max="8450" width="14.140625" style="14" customWidth="1"/>
    <col min="8451" max="8451" width="16.28515625" style="14" customWidth="1"/>
    <col min="8452" max="8452" width="17.85546875" style="14" customWidth="1"/>
    <col min="8453" max="8453" width="16.42578125" style="14" customWidth="1"/>
    <col min="8454" max="8454" width="17.28515625" style="14" customWidth="1"/>
    <col min="8455" max="8455" width="16.42578125" style="14" customWidth="1"/>
    <col min="8456" max="8456" width="18.85546875" style="14" customWidth="1"/>
    <col min="8457" max="8457" width="24.7109375" style="14" customWidth="1"/>
    <col min="8458" max="8458" width="0" style="14" hidden="1" customWidth="1"/>
    <col min="8459" max="8459" width="9.7109375" style="14" bestFit="1" customWidth="1"/>
    <col min="8460" max="8703" width="9.140625" style="14"/>
    <col min="8704" max="8704" width="88.42578125" style="14" customWidth="1"/>
    <col min="8705" max="8705" width="10.85546875" style="14" customWidth="1"/>
    <col min="8706" max="8706" width="14.140625" style="14" customWidth="1"/>
    <col min="8707" max="8707" width="16.28515625" style="14" customWidth="1"/>
    <col min="8708" max="8708" width="17.85546875" style="14" customWidth="1"/>
    <col min="8709" max="8709" width="16.42578125" style="14" customWidth="1"/>
    <col min="8710" max="8710" width="17.28515625" style="14" customWidth="1"/>
    <col min="8711" max="8711" width="16.42578125" style="14" customWidth="1"/>
    <col min="8712" max="8712" width="18.85546875" style="14" customWidth="1"/>
    <col min="8713" max="8713" width="24.7109375" style="14" customWidth="1"/>
    <col min="8714" max="8714" width="0" style="14" hidden="1" customWidth="1"/>
    <col min="8715" max="8715" width="9.7109375" style="14" bestFit="1" customWidth="1"/>
    <col min="8716" max="8959" width="9.140625" style="14"/>
    <col min="8960" max="8960" width="88.42578125" style="14" customWidth="1"/>
    <col min="8961" max="8961" width="10.85546875" style="14" customWidth="1"/>
    <col min="8962" max="8962" width="14.140625" style="14" customWidth="1"/>
    <col min="8963" max="8963" width="16.28515625" style="14" customWidth="1"/>
    <col min="8964" max="8964" width="17.85546875" style="14" customWidth="1"/>
    <col min="8965" max="8965" width="16.42578125" style="14" customWidth="1"/>
    <col min="8966" max="8966" width="17.28515625" style="14" customWidth="1"/>
    <col min="8967" max="8967" width="16.42578125" style="14" customWidth="1"/>
    <col min="8968" max="8968" width="18.85546875" style="14" customWidth="1"/>
    <col min="8969" max="8969" width="24.7109375" style="14" customWidth="1"/>
    <col min="8970" max="8970" width="0" style="14" hidden="1" customWidth="1"/>
    <col min="8971" max="8971" width="9.7109375" style="14" bestFit="1" customWidth="1"/>
    <col min="8972" max="9215" width="9.140625" style="14"/>
    <col min="9216" max="9216" width="88.42578125" style="14" customWidth="1"/>
    <col min="9217" max="9217" width="10.85546875" style="14" customWidth="1"/>
    <col min="9218" max="9218" width="14.140625" style="14" customWidth="1"/>
    <col min="9219" max="9219" width="16.28515625" style="14" customWidth="1"/>
    <col min="9220" max="9220" width="17.85546875" style="14" customWidth="1"/>
    <col min="9221" max="9221" width="16.42578125" style="14" customWidth="1"/>
    <col min="9222" max="9222" width="17.28515625" style="14" customWidth="1"/>
    <col min="9223" max="9223" width="16.42578125" style="14" customWidth="1"/>
    <col min="9224" max="9224" width="18.85546875" style="14" customWidth="1"/>
    <col min="9225" max="9225" width="24.7109375" style="14" customWidth="1"/>
    <col min="9226" max="9226" width="0" style="14" hidden="1" customWidth="1"/>
    <col min="9227" max="9227" width="9.7109375" style="14" bestFit="1" customWidth="1"/>
    <col min="9228" max="9471" width="9.140625" style="14"/>
    <col min="9472" max="9472" width="88.42578125" style="14" customWidth="1"/>
    <col min="9473" max="9473" width="10.85546875" style="14" customWidth="1"/>
    <col min="9474" max="9474" width="14.140625" style="14" customWidth="1"/>
    <col min="9475" max="9475" width="16.28515625" style="14" customWidth="1"/>
    <col min="9476" max="9476" width="17.85546875" style="14" customWidth="1"/>
    <col min="9477" max="9477" width="16.42578125" style="14" customWidth="1"/>
    <col min="9478" max="9478" width="17.28515625" style="14" customWidth="1"/>
    <col min="9479" max="9479" width="16.42578125" style="14" customWidth="1"/>
    <col min="9480" max="9480" width="18.85546875" style="14" customWidth="1"/>
    <col min="9481" max="9481" width="24.7109375" style="14" customWidth="1"/>
    <col min="9482" max="9482" width="0" style="14" hidden="1" customWidth="1"/>
    <col min="9483" max="9483" width="9.7109375" style="14" bestFit="1" customWidth="1"/>
    <col min="9484" max="9727" width="9.140625" style="14"/>
    <col min="9728" max="9728" width="88.42578125" style="14" customWidth="1"/>
    <col min="9729" max="9729" width="10.85546875" style="14" customWidth="1"/>
    <col min="9730" max="9730" width="14.140625" style="14" customWidth="1"/>
    <col min="9731" max="9731" width="16.28515625" style="14" customWidth="1"/>
    <col min="9732" max="9732" width="17.85546875" style="14" customWidth="1"/>
    <col min="9733" max="9733" width="16.42578125" style="14" customWidth="1"/>
    <col min="9734" max="9734" width="17.28515625" style="14" customWidth="1"/>
    <col min="9735" max="9735" width="16.42578125" style="14" customWidth="1"/>
    <col min="9736" max="9736" width="18.85546875" style="14" customWidth="1"/>
    <col min="9737" max="9737" width="24.7109375" style="14" customWidth="1"/>
    <col min="9738" max="9738" width="0" style="14" hidden="1" customWidth="1"/>
    <col min="9739" max="9739" width="9.7109375" style="14" bestFit="1" customWidth="1"/>
    <col min="9740" max="9983" width="9.140625" style="14"/>
    <col min="9984" max="9984" width="88.42578125" style="14" customWidth="1"/>
    <col min="9985" max="9985" width="10.85546875" style="14" customWidth="1"/>
    <col min="9986" max="9986" width="14.140625" style="14" customWidth="1"/>
    <col min="9987" max="9987" width="16.28515625" style="14" customWidth="1"/>
    <col min="9988" max="9988" width="17.85546875" style="14" customWidth="1"/>
    <col min="9989" max="9989" width="16.42578125" style="14" customWidth="1"/>
    <col min="9990" max="9990" width="17.28515625" style="14" customWidth="1"/>
    <col min="9991" max="9991" width="16.42578125" style="14" customWidth="1"/>
    <col min="9992" max="9992" width="18.85546875" style="14" customWidth="1"/>
    <col min="9993" max="9993" width="24.7109375" style="14" customWidth="1"/>
    <col min="9994" max="9994" width="0" style="14" hidden="1" customWidth="1"/>
    <col min="9995" max="9995" width="9.7109375" style="14" bestFit="1" customWidth="1"/>
    <col min="9996" max="10239" width="9.140625" style="14"/>
    <col min="10240" max="10240" width="88.42578125" style="14" customWidth="1"/>
    <col min="10241" max="10241" width="10.85546875" style="14" customWidth="1"/>
    <col min="10242" max="10242" width="14.140625" style="14" customWidth="1"/>
    <col min="10243" max="10243" width="16.28515625" style="14" customWidth="1"/>
    <col min="10244" max="10244" width="17.85546875" style="14" customWidth="1"/>
    <col min="10245" max="10245" width="16.42578125" style="14" customWidth="1"/>
    <col min="10246" max="10246" width="17.28515625" style="14" customWidth="1"/>
    <col min="10247" max="10247" width="16.42578125" style="14" customWidth="1"/>
    <col min="10248" max="10248" width="18.85546875" style="14" customWidth="1"/>
    <col min="10249" max="10249" width="24.7109375" style="14" customWidth="1"/>
    <col min="10250" max="10250" width="0" style="14" hidden="1" customWidth="1"/>
    <col min="10251" max="10251" width="9.7109375" style="14" bestFit="1" customWidth="1"/>
    <col min="10252" max="10495" width="9.140625" style="14"/>
    <col min="10496" max="10496" width="88.42578125" style="14" customWidth="1"/>
    <col min="10497" max="10497" width="10.85546875" style="14" customWidth="1"/>
    <col min="10498" max="10498" width="14.140625" style="14" customWidth="1"/>
    <col min="10499" max="10499" width="16.28515625" style="14" customWidth="1"/>
    <col min="10500" max="10500" width="17.85546875" style="14" customWidth="1"/>
    <col min="10501" max="10501" width="16.42578125" style="14" customWidth="1"/>
    <col min="10502" max="10502" width="17.28515625" style="14" customWidth="1"/>
    <col min="10503" max="10503" width="16.42578125" style="14" customWidth="1"/>
    <col min="10504" max="10504" width="18.85546875" style="14" customWidth="1"/>
    <col min="10505" max="10505" width="24.7109375" style="14" customWidth="1"/>
    <col min="10506" max="10506" width="0" style="14" hidden="1" customWidth="1"/>
    <col min="10507" max="10507" width="9.7109375" style="14" bestFit="1" customWidth="1"/>
    <col min="10508" max="10751" width="9.140625" style="14"/>
    <col min="10752" max="10752" width="88.42578125" style="14" customWidth="1"/>
    <col min="10753" max="10753" width="10.85546875" style="14" customWidth="1"/>
    <col min="10754" max="10754" width="14.140625" style="14" customWidth="1"/>
    <col min="10755" max="10755" width="16.28515625" style="14" customWidth="1"/>
    <col min="10756" max="10756" width="17.85546875" style="14" customWidth="1"/>
    <col min="10757" max="10757" width="16.42578125" style="14" customWidth="1"/>
    <col min="10758" max="10758" width="17.28515625" style="14" customWidth="1"/>
    <col min="10759" max="10759" width="16.42578125" style="14" customWidth="1"/>
    <col min="10760" max="10760" width="18.85546875" style="14" customWidth="1"/>
    <col min="10761" max="10761" width="24.7109375" style="14" customWidth="1"/>
    <col min="10762" max="10762" width="0" style="14" hidden="1" customWidth="1"/>
    <col min="10763" max="10763" width="9.7109375" style="14" bestFit="1" customWidth="1"/>
    <col min="10764" max="11007" width="9.140625" style="14"/>
    <col min="11008" max="11008" width="88.42578125" style="14" customWidth="1"/>
    <col min="11009" max="11009" width="10.85546875" style="14" customWidth="1"/>
    <col min="11010" max="11010" width="14.140625" style="14" customWidth="1"/>
    <col min="11011" max="11011" width="16.28515625" style="14" customWidth="1"/>
    <col min="11012" max="11012" width="17.85546875" style="14" customWidth="1"/>
    <col min="11013" max="11013" width="16.42578125" style="14" customWidth="1"/>
    <col min="11014" max="11014" width="17.28515625" style="14" customWidth="1"/>
    <col min="11015" max="11015" width="16.42578125" style="14" customWidth="1"/>
    <col min="11016" max="11016" width="18.85546875" style="14" customWidth="1"/>
    <col min="11017" max="11017" width="24.7109375" style="14" customWidth="1"/>
    <col min="11018" max="11018" width="0" style="14" hidden="1" customWidth="1"/>
    <col min="11019" max="11019" width="9.7109375" style="14" bestFit="1" customWidth="1"/>
    <col min="11020" max="11263" width="9.140625" style="14"/>
    <col min="11264" max="11264" width="88.42578125" style="14" customWidth="1"/>
    <col min="11265" max="11265" width="10.85546875" style="14" customWidth="1"/>
    <col min="11266" max="11266" width="14.140625" style="14" customWidth="1"/>
    <col min="11267" max="11267" width="16.28515625" style="14" customWidth="1"/>
    <col min="11268" max="11268" width="17.85546875" style="14" customWidth="1"/>
    <col min="11269" max="11269" width="16.42578125" style="14" customWidth="1"/>
    <col min="11270" max="11270" width="17.28515625" style="14" customWidth="1"/>
    <col min="11271" max="11271" width="16.42578125" style="14" customWidth="1"/>
    <col min="11272" max="11272" width="18.85546875" style="14" customWidth="1"/>
    <col min="11273" max="11273" width="24.7109375" style="14" customWidth="1"/>
    <col min="11274" max="11274" width="0" style="14" hidden="1" customWidth="1"/>
    <col min="11275" max="11275" width="9.7109375" style="14" bestFit="1" customWidth="1"/>
    <col min="11276" max="11519" width="9.140625" style="14"/>
    <col min="11520" max="11520" width="88.42578125" style="14" customWidth="1"/>
    <col min="11521" max="11521" width="10.85546875" style="14" customWidth="1"/>
    <col min="11522" max="11522" width="14.140625" style="14" customWidth="1"/>
    <col min="11523" max="11523" width="16.28515625" style="14" customWidth="1"/>
    <col min="11524" max="11524" width="17.85546875" style="14" customWidth="1"/>
    <col min="11525" max="11525" width="16.42578125" style="14" customWidth="1"/>
    <col min="11526" max="11526" width="17.28515625" style="14" customWidth="1"/>
    <col min="11527" max="11527" width="16.42578125" style="14" customWidth="1"/>
    <col min="11528" max="11528" width="18.85546875" style="14" customWidth="1"/>
    <col min="11529" max="11529" width="24.7109375" style="14" customWidth="1"/>
    <col min="11530" max="11530" width="0" style="14" hidden="1" customWidth="1"/>
    <col min="11531" max="11531" width="9.7109375" style="14" bestFit="1" customWidth="1"/>
    <col min="11532" max="11775" width="9.140625" style="14"/>
    <col min="11776" max="11776" width="88.42578125" style="14" customWidth="1"/>
    <col min="11777" max="11777" width="10.85546875" style="14" customWidth="1"/>
    <col min="11778" max="11778" width="14.140625" style="14" customWidth="1"/>
    <col min="11779" max="11779" width="16.28515625" style="14" customWidth="1"/>
    <col min="11780" max="11780" width="17.85546875" style="14" customWidth="1"/>
    <col min="11781" max="11781" width="16.42578125" style="14" customWidth="1"/>
    <col min="11782" max="11782" width="17.28515625" style="14" customWidth="1"/>
    <col min="11783" max="11783" width="16.42578125" style="14" customWidth="1"/>
    <col min="11784" max="11784" width="18.85546875" style="14" customWidth="1"/>
    <col min="11785" max="11785" width="24.7109375" style="14" customWidth="1"/>
    <col min="11786" max="11786" width="0" style="14" hidden="1" customWidth="1"/>
    <col min="11787" max="11787" width="9.7109375" style="14" bestFit="1" customWidth="1"/>
    <col min="11788" max="12031" width="9.140625" style="14"/>
    <col min="12032" max="12032" width="88.42578125" style="14" customWidth="1"/>
    <col min="12033" max="12033" width="10.85546875" style="14" customWidth="1"/>
    <col min="12034" max="12034" width="14.140625" style="14" customWidth="1"/>
    <col min="12035" max="12035" width="16.28515625" style="14" customWidth="1"/>
    <col min="12036" max="12036" width="17.85546875" style="14" customWidth="1"/>
    <col min="12037" max="12037" width="16.42578125" style="14" customWidth="1"/>
    <col min="12038" max="12038" width="17.28515625" style="14" customWidth="1"/>
    <col min="12039" max="12039" width="16.42578125" style="14" customWidth="1"/>
    <col min="12040" max="12040" width="18.85546875" style="14" customWidth="1"/>
    <col min="12041" max="12041" width="24.7109375" style="14" customWidth="1"/>
    <col min="12042" max="12042" width="0" style="14" hidden="1" customWidth="1"/>
    <col min="12043" max="12043" width="9.7109375" style="14" bestFit="1" customWidth="1"/>
    <col min="12044" max="12287" width="9.140625" style="14"/>
    <col min="12288" max="12288" width="88.42578125" style="14" customWidth="1"/>
    <col min="12289" max="12289" width="10.85546875" style="14" customWidth="1"/>
    <col min="12290" max="12290" width="14.140625" style="14" customWidth="1"/>
    <col min="12291" max="12291" width="16.28515625" style="14" customWidth="1"/>
    <col min="12292" max="12292" width="17.85546875" style="14" customWidth="1"/>
    <col min="12293" max="12293" width="16.42578125" style="14" customWidth="1"/>
    <col min="12294" max="12294" width="17.28515625" style="14" customWidth="1"/>
    <col min="12295" max="12295" width="16.42578125" style="14" customWidth="1"/>
    <col min="12296" max="12296" width="18.85546875" style="14" customWidth="1"/>
    <col min="12297" max="12297" width="24.7109375" style="14" customWidth="1"/>
    <col min="12298" max="12298" width="0" style="14" hidden="1" customWidth="1"/>
    <col min="12299" max="12299" width="9.7109375" style="14" bestFit="1" customWidth="1"/>
    <col min="12300" max="12543" width="9.140625" style="14"/>
    <col min="12544" max="12544" width="88.42578125" style="14" customWidth="1"/>
    <col min="12545" max="12545" width="10.85546875" style="14" customWidth="1"/>
    <col min="12546" max="12546" width="14.140625" style="14" customWidth="1"/>
    <col min="12547" max="12547" width="16.28515625" style="14" customWidth="1"/>
    <col min="12548" max="12548" width="17.85546875" style="14" customWidth="1"/>
    <col min="12549" max="12549" width="16.42578125" style="14" customWidth="1"/>
    <col min="12550" max="12550" width="17.28515625" style="14" customWidth="1"/>
    <col min="12551" max="12551" width="16.42578125" style="14" customWidth="1"/>
    <col min="12552" max="12552" width="18.85546875" style="14" customWidth="1"/>
    <col min="12553" max="12553" width="24.7109375" style="14" customWidth="1"/>
    <col min="12554" max="12554" width="0" style="14" hidden="1" customWidth="1"/>
    <col min="12555" max="12555" width="9.7109375" style="14" bestFit="1" customWidth="1"/>
    <col min="12556" max="12799" width="9.140625" style="14"/>
    <col min="12800" max="12800" width="88.42578125" style="14" customWidth="1"/>
    <col min="12801" max="12801" width="10.85546875" style="14" customWidth="1"/>
    <col min="12802" max="12802" width="14.140625" style="14" customWidth="1"/>
    <col min="12803" max="12803" width="16.28515625" style="14" customWidth="1"/>
    <col min="12804" max="12804" width="17.85546875" style="14" customWidth="1"/>
    <col min="12805" max="12805" width="16.42578125" style="14" customWidth="1"/>
    <col min="12806" max="12806" width="17.28515625" style="14" customWidth="1"/>
    <col min="12807" max="12807" width="16.42578125" style="14" customWidth="1"/>
    <col min="12808" max="12808" width="18.85546875" style="14" customWidth="1"/>
    <col min="12809" max="12809" width="24.7109375" style="14" customWidth="1"/>
    <col min="12810" max="12810" width="0" style="14" hidden="1" customWidth="1"/>
    <col min="12811" max="12811" width="9.7109375" style="14" bestFit="1" customWidth="1"/>
    <col min="12812" max="13055" width="9.140625" style="14"/>
    <col min="13056" max="13056" width="88.42578125" style="14" customWidth="1"/>
    <col min="13057" max="13057" width="10.85546875" style="14" customWidth="1"/>
    <col min="13058" max="13058" width="14.140625" style="14" customWidth="1"/>
    <col min="13059" max="13059" width="16.28515625" style="14" customWidth="1"/>
    <col min="13060" max="13060" width="17.85546875" style="14" customWidth="1"/>
    <col min="13061" max="13061" width="16.42578125" style="14" customWidth="1"/>
    <col min="13062" max="13062" width="17.28515625" style="14" customWidth="1"/>
    <col min="13063" max="13063" width="16.42578125" style="14" customWidth="1"/>
    <col min="13064" max="13064" width="18.85546875" style="14" customWidth="1"/>
    <col min="13065" max="13065" width="24.7109375" style="14" customWidth="1"/>
    <col min="13066" max="13066" width="0" style="14" hidden="1" customWidth="1"/>
    <col min="13067" max="13067" width="9.7109375" style="14" bestFit="1" customWidth="1"/>
    <col min="13068" max="13311" width="9.140625" style="14"/>
    <col min="13312" max="13312" width="88.42578125" style="14" customWidth="1"/>
    <col min="13313" max="13313" width="10.85546875" style="14" customWidth="1"/>
    <col min="13314" max="13314" width="14.140625" style="14" customWidth="1"/>
    <col min="13315" max="13315" width="16.28515625" style="14" customWidth="1"/>
    <col min="13316" max="13316" width="17.85546875" style="14" customWidth="1"/>
    <col min="13317" max="13317" width="16.42578125" style="14" customWidth="1"/>
    <col min="13318" max="13318" width="17.28515625" style="14" customWidth="1"/>
    <col min="13319" max="13319" width="16.42578125" style="14" customWidth="1"/>
    <col min="13320" max="13320" width="18.85546875" style="14" customWidth="1"/>
    <col min="13321" max="13321" width="24.7109375" style="14" customWidth="1"/>
    <col min="13322" max="13322" width="0" style="14" hidden="1" customWidth="1"/>
    <col min="13323" max="13323" width="9.7109375" style="14" bestFit="1" customWidth="1"/>
    <col min="13324" max="13567" width="9.140625" style="14"/>
    <col min="13568" max="13568" width="88.42578125" style="14" customWidth="1"/>
    <col min="13569" max="13569" width="10.85546875" style="14" customWidth="1"/>
    <col min="13570" max="13570" width="14.140625" style="14" customWidth="1"/>
    <col min="13571" max="13571" width="16.28515625" style="14" customWidth="1"/>
    <col min="13572" max="13572" width="17.85546875" style="14" customWidth="1"/>
    <col min="13573" max="13573" width="16.42578125" style="14" customWidth="1"/>
    <col min="13574" max="13574" width="17.28515625" style="14" customWidth="1"/>
    <col min="13575" max="13575" width="16.42578125" style="14" customWidth="1"/>
    <col min="13576" max="13576" width="18.85546875" style="14" customWidth="1"/>
    <col min="13577" max="13577" width="24.7109375" style="14" customWidth="1"/>
    <col min="13578" max="13578" width="0" style="14" hidden="1" customWidth="1"/>
    <col min="13579" max="13579" width="9.7109375" style="14" bestFit="1" customWidth="1"/>
    <col min="13580" max="13823" width="9.140625" style="14"/>
    <col min="13824" max="13824" width="88.42578125" style="14" customWidth="1"/>
    <col min="13825" max="13825" width="10.85546875" style="14" customWidth="1"/>
    <col min="13826" max="13826" width="14.140625" style="14" customWidth="1"/>
    <col min="13827" max="13827" width="16.28515625" style="14" customWidth="1"/>
    <col min="13828" max="13828" width="17.85546875" style="14" customWidth="1"/>
    <col min="13829" max="13829" width="16.42578125" style="14" customWidth="1"/>
    <col min="13830" max="13830" width="17.28515625" style="14" customWidth="1"/>
    <col min="13831" max="13831" width="16.42578125" style="14" customWidth="1"/>
    <col min="13832" max="13832" width="18.85546875" style="14" customWidth="1"/>
    <col min="13833" max="13833" width="24.7109375" style="14" customWidth="1"/>
    <col min="13834" max="13834" width="0" style="14" hidden="1" customWidth="1"/>
    <col min="13835" max="13835" width="9.7109375" style="14" bestFit="1" customWidth="1"/>
    <col min="13836" max="14079" width="9.140625" style="14"/>
    <col min="14080" max="14080" width="88.42578125" style="14" customWidth="1"/>
    <col min="14081" max="14081" width="10.85546875" style="14" customWidth="1"/>
    <col min="14082" max="14082" width="14.140625" style="14" customWidth="1"/>
    <col min="14083" max="14083" width="16.28515625" style="14" customWidth="1"/>
    <col min="14084" max="14084" width="17.85546875" style="14" customWidth="1"/>
    <col min="14085" max="14085" width="16.42578125" style="14" customWidth="1"/>
    <col min="14086" max="14086" width="17.28515625" style="14" customWidth="1"/>
    <col min="14087" max="14087" width="16.42578125" style="14" customWidth="1"/>
    <col min="14088" max="14088" width="18.85546875" style="14" customWidth="1"/>
    <col min="14089" max="14089" width="24.7109375" style="14" customWidth="1"/>
    <col min="14090" max="14090" width="0" style="14" hidden="1" customWidth="1"/>
    <col min="14091" max="14091" width="9.7109375" style="14" bestFit="1" customWidth="1"/>
    <col min="14092" max="14335" width="9.140625" style="14"/>
    <col min="14336" max="14336" width="88.42578125" style="14" customWidth="1"/>
    <col min="14337" max="14337" width="10.85546875" style="14" customWidth="1"/>
    <col min="14338" max="14338" width="14.140625" style="14" customWidth="1"/>
    <col min="14339" max="14339" width="16.28515625" style="14" customWidth="1"/>
    <col min="14340" max="14340" width="17.85546875" style="14" customWidth="1"/>
    <col min="14341" max="14341" width="16.42578125" style="14" customWidth="1"/>
    <col min="14342" max="14342" width="17.28515625" style="14" customWidth="1"/>
    <col min="14343" max="14343" width="16.42578125" style="14" customWidth="1"/>
    <col min="14344" max="14344" width="18.85546875" style="14" customWidth="1"/>
    <col min="14345" max="14345" width="24.7109375" style="14" customWidth="1"/>
    <col min="14346" max="14346" width="0" style="14" hidden="1" customWidth="1"/>
    <col min="14347" max="14347" width="9.7109375" style="14" bestFit="1" customWidth="1"/>
    <col min="14348" max="14591" width="9.140625" style="14"/>
    <col min="14592" max="14592" width="88.42578125" style="14" customWidth="1"/>
    <col min="14593" max="14593" width="10.85546875" style="14" customWidth="1"/>
    <col min="14594" max="14594" width="14.140625" style="14" customWidth="1"/>
    <col min="14595" max="14595" width="16.28515625" style="14" customWidth="1"/>
    <col min="14596" max="14596" width="17.85546875" style="14" customWidth="1"/>
    <col min="14597" max="14597" width="16.42578125" style="14" customWidth="1"/>
    <col min="14598" max="14598" width="17.28515625" style="14" customWidth="1"/>
    <col min="14599" max="14599" width="16.42578125" style="14" customWidth="1"/>
    <col min="14600" max="14600" width="18.85546875" style="14" customWidth="1"/>
    <col min="14601" max="14601" width="24.7109375" style="14" customWidth="1"/>
    <col min="14602" max="14602" width="0" style="14" hidden="1" customWidth="1"/>
    <col min="14603" max="14603" width="9.7109375" style="14" bestFit="1" customWidth="1"/>
    <col min="14604" max="14847" width="9.140625" style="14"/>
    <col min="14848" max="14848" width="88.42578125" style="14" customWidth="1"/>
    <col min="14849" max="14849" width="10.85546875" style="14" customWidth="1"/>
    <col min="14850" max="14850" width="14.140625" style="14" customWidth="1"/>
    <col min="14851" max="14851" width="16.28515625" style="14" customWidth="1"/>
    <col min="14852" max="14852" width="17.85546875" style="14" customWidth="1"/>
    <col min="14853" max="14853" width="16.42578125" style="14" customWidth="1"/>
    <col min="14854" max="14854" width="17.28515625" style="14" customWidth="1"/>
    <col min="14855" max="14855" width="16.42578125" style="14" customWidth="1"/>
    <col min="14856" max="14856" width="18.85546875" style="14" customWidth="1"/>
    <col min="14857" max="14857" width="24.7109375" style="14" customWidth="1"/>
    <col min="14858" max="14858" width="0" style="14" hidden="1" customWidth="1"/>
    <col min="14859" max="14859" width="9.7109375" style="14" bestFit="1" customWidth="1"/>
    <col min="14860" max="15103" width="9.140625" style="14"/>
    <col min="15104" max="15104" width="88.42578125" style="14" customWidth="1"/>
    <col min="15105" max="15105" width="10.85546875" style="14" customWidth="1"/>
    <col min="15106" max="15106" width="14.140625" style="14" customWidth="1"/>
    <col min="15107" max="15107" width="16.28515625" style="14" customWidth="1"/>
    <col min="15108" max="15108" width="17.85546875" style="14" customWidth="1"/>
    <col min="15109" max="15109" width="16.42578125" style="14" customWidth="1"/>
    <col min="15110" max="15110" width="17.28515625" style="14" customWidth="1"/>
    <col min="15111" max="15111" width="16.42578125" style="14" customWidth="1"/>
    <col min="15112" max="15112" width="18.85546875" style="14" customWidth="1"/>
    <col min="15113" max="15113" width="24.7109375" style="14" customWidth="1"/>
    <col min="15114" max="15114" width="0" style="14" hidden="1" customWidth="1"/>
    <col min="15115" max="15115" width="9.7109375" style="14" bestFit="1" customWidth="1"/>
    <col min="15116" max="15359" width="9.140625" style="14"/>
    <col min="15360" max="15360" width="88.42578125" style="14" customWidth="1"/>
    <col min="15361" max="15361" width="10.85546875" style="14" customWidth="1"/>
    <col min="15362" max="15362" width="14.140625" style="14" customWidth="1"/>
    <col min="15363" max="15363" width="16.28515625" style="14" customWidth="1"/>
    <col min="15364" max="15364" width="17.85546875" style="14" customWidth="1"/>
    <col min="15365" max="15365" width="16.42578125" style="14" customWidth="1"/>
    <col min="15366" max="15366" width="17.28515625" style="14" customWidth="1"/>
    <col min="15367" max="15367" width="16.42578125" style="14" customWidth="1"/>
    <col min="15368" max="15368" width="18.85546875" style="14" customWidth="1"/>
    <col min="15369" max="15369" width="24.7109375" style="14" customWidth="1"/>
    <col min="15370" max="15370" width="0" style="14" hidden="1" customWidth="1"/>
    <col min="15371" max="15371" width="9.7109375" style="14" bestFit="1" customWidth="1"/>
    <col min="15372" max="15615" width="9.140625" style="14"/>
    <col min="15616" max="15616" width="88.42578125" style="14" customWidth="1"/>
    <col min="15617" max="15617" width="10.85546875" style="14" customWidth="1"/>
    <col min="15618" max="15618" width="14.140625" style="14" customWidth="1"/>
    <col min="15619" max="15619" width="16.28515625" style="14" customWidth="1"/>
    <col min="15620" max="15620" width="17.85546875" style="14" customWidth="1"/>
    <col min="15621" max="15621" width="16.42578125" style="14" customWidth="1"/>
    <col min="15622" max="15622" width="17.28515625" style="14" customWidth="1"/>
    <col min="15623" max="15623" width="16.42578125" style="14" customWidth="1"/>
    <col min="15624" max="15624" width="18.85546875" style="14" customWidth="1"/>
    <col min="15625" max="15625" width="24.7109375" style="14" customWidth="1"/>
    <col min="15626" max="15626" width="0" style="14" hidden="1" customWidth="1"/>
    <col min="15627" max="15627" width="9.7109375" style="14" bestFit="1" customWidth="1"/>
    <col min="15628" max="15871" width="9.140625" style="14"/>
    <col min="15872" max="15872" width="88.42578125" style="14" customWidth="1"/>
    <col min="15873" max="15873" width="10.85546875" style="14" customWidth="1"/>
    <col min="15874" max="15874" width="14.140625" style="14" customWidth="1"/>
    <col min="15875" max="15875" width="16.28515625" style="14" customWidth="1"/>
    <col min="15876" max="15876" width="17.85546875" style="14" customWidth="1"/>
    <col min="15877" max="15877" width="16.42578125" style="14" customWidth="1"/>
    <col min="15878" max="15878" width="17.28515625" style="14" customWidth="1"/>
    <col min="15879" max="15879" width="16.42578125" style="14" customWidth="1"/>
    <col min="15880" max="15880" width="18.85546875" style="14" customWidth="1"/>
    <col min="15881" max="15881" width="24.7109375" style="14" customWidth="1"/>
    <col min="15882" max="15882" width="0" style="14" hidden="1" customWidth="1"/>
    <col min="15883" max="15883" width="9.7109375" style="14" bestFit="1" customWidth="1"/>
    <col min="15884" max="16127" width="9.140625" style="14"/>
    <col min="16128" max="16128" width="88.42578125" style="14" customWidth="1"/>
    <col min="16129" max="16129" width="10.85546875" style="14" customWidth="1"/>
    <col min="16130" max="16130" width="14.140625" style="14" customWidth="1"/>
    <col min="16131" max="16131" width="16.28515625" style="14" customWidth="1"/>
    <col min="16132" max="16132" width="17.85546875" style="14" customWidth="1"/>
    <col min="16133" max="16133" width="16.42578125" style="14" customWidth="1"/>
    <col min="16134" max="16134" width="17.28515625" style="14" customWidth="1"/>
    <col min="16135" max="16135" width="16.42578125" style="14" customWidth="1"/>
    <col min="16136" max="16136" width="18.85546875" style="14" customWidth="1"/>
    <col min="16137" max="16137" width="24.7109375" style="14" customWidth="1"/>
    <col min="16138" max="16138" width="0" style="14" hidden="1" customWidth="1"/>
    <col min="16139" max="16139" width="9.7109375" style="14" bestFit="1" customWidth="1"/>
    <col min="16140" max="16384" width="9.140625" style="14"/>
  </cols>
  <sheetData>
    <row r="1" spans="1:11" s="1" customFormat="1" ht="46.5" customHeight="1" x14ac:dyDescent="0.25">
      <c r="B1" s="58"/>
      <c r="C1" s="2"/>
      <c r="D1" s="2"/>
      <c r="E1" s="108"/>
      <c r="G1" s="244" t="s">
        <v>340</v>
      </c>
      <c r="H1" s="244"/>
      <c r="I1" s="244"/>
      <c r="J1" s="244"/>
      <c r="K1" s="244"/>
    </row>
    <row r="2" spans="1:11" s="10" customFormat="1" ht="24" customHeight="1" x14ac:dyDescent="0.25">
      <c r="A2" s="92" t="s">
        <v>0</v>
      </c>
      <c r="B2" s="93"/>
      <c r="C2" s="94"/>
      <c r="D2" s="95"/>
      <c r="E2" s="95"/>
      <c r="F2" s="96"/>
      <c r="G2" s="249" t="s">
        <v>327</v>
      </c>
      <c r="H2" s="249"/>
      <c r="I2" s="96"/>
      <c r="J2" s="96"/>
      <c r="K2" s="92"/>
    </row>
    <row r="3" spans="1:11" s="10" customFormat="1" ht="24" customHeight="1" x14ac:dyDescent="0.25">
      <c r="A3" s="92" t="s">
        <v>206</v>
      </c>
      <c r="B3" s="93"/>
      <c r="C3" s="94"/>
      <c r="D3" s="95"/>
      <c r="E3" s="95"/>
      <c r="F3" s="96"/>
      <c r="G3" s="96" t="s">
        <v>314</v>
      </c>
      <c r="H3" s="96"/>
      <c r="I3" s="96"/>
      <c r="J3" s="96"/>
      <c r="K3" s="92"/>
    </row>
    <row r="4" spans="1:11" s="10" customFormat="1" ht="24" customHeight="1" x14ac:dyDescent="0.25">
      <c r="A4" s="92" t="s">
        <v>313</v>
      </c>
      <c r="B4" s="93"/>
      <c r="C4" s="94"/>
      <c r="D4" s="95"/>
      <c r="E4" s="95"/>
      <c r="F4" s="96"/>
      <c r="G4" s="96"/>
      <c r="H4" s="96"/>
      <c r="I4" s="96"/>
      <c r="J4" s="96"/>
      <c r="K4" s="92"/>
    </row>
    <row r="5" spans="1:11" s="10" customFormat="1" ht="24" customHeight="1" thickBot="1" x14ac:dyDescent="0.3">
      <c r="A5" s="92" t="s">
        <v>315</v>
      </c>
      <c r="B5" s="93"/>
      <c r="C5" s="94"/>
      <c r="D5" s="95"/>
      <c r="E5" s="95"/>
      <c r="F5" s="96"/>
      <c r="G5" s="96"/>
      <c r="H5" s="96"/>
      <c r="I5" s="96"/>
      <c r="J5" s="96"/>
      <c r="K5" s="92"/>
    </row>
    <row r="6" spans="1:11" s="10" customFormat="1" ht="24" customHeight="1" x14ac:dyDescent="0.25">
      <c r="A6" s="92" t="s">
        <v>1</v>
      </c>
      <c r="B6" s="93"/>
      <c r="C6" s="94"/>
      <c r="D6" s="95"/>
      <c r="E6" s="95"/>
      <c r="F6" s="96"/>
      <c r="G6" s="96"/>
      <c r="H6" s="92"/>
      <c r="I6" s="245" t="s">
        <v>2</v>
      </c>
      <c r="J6" s="246"/>
      <c r="K6" s="139" t="s">
        <v>3</v>
      </c>
    </row>
    <row r="7" spans="1:11" s="10" customFormat="1" ht="24" customHeight="1" x14ac:dyDescent="0.25">
      <c r="A7" s="92"/>
      <c r="B7" s="93"/>
      <c r="C7" s="94"/>
      <c r="D7" s="95"/>
      <c r="E7" s="95"/>
      <c r="F7" s="96"/>
      <c r="G7" s="96"/>
      <c r="H7" s="92"/>
      <c r="I7" s="247" t="s">
        <v>4</v>
      </c>
      <c r="J7" s="248"/>
      <c r="K7" s="97"/>
    </row>
    <row r="8" spans="1:11" s="10" customFormat="1" ht="24" customHeight="1" x14ac:dyDescent="0.25">
      <c r="A8" s="92"/>
      <c r="B8" s="93"/>
      <c r="C8" s="94"/>
      <c r="D8" s="95"/>
      <c r="E8" s="95"/>
      <c r="F8" s="96"/>
      <c r="G8" s="96"/>
      <c r="H8" s="92"/>
      <c r="I8" s="247" t="s">
        <v>5</v>
      </c>
      <c r="J8" s="248"/>
      <c r="K8" s="97"/>
    </row>
    <row r="9" spans="1:11" s="10" customFormat="1" ht="24" customHeight="1" x14ac:dyDescent="0.25">
      <c r="A9" s="92"/>
      <c r="B9" s="93"/>
      <c r="C9" s="94"/>
      <c r="D9" s="95"/>
      <c r="E9" s="95"/>
      <c r="F9" s="96"/>
      <c r="G9" s="96"/>
      <c r="H9" s="92"/>
      <c r="I9" s="247" t="s">
        <v>6</v>
      </c>
      <c r="J9" s="248"/>
      <c r="K9" s="97"/>
    </row>
    <row r="10" spans="1:11" s="10" customFormat="1" ht="24" customHeight="1" thickBot="1" x14ac:dyDescent="0.3">
      <c r="A10" s="92"/>
      <c r="B10" s="93"/>
      <c r="C10" s="94"/>
      <c r="D10" s="95"/>
      <c r="E10" s="95"/>
      <c r="F10" s="96"/>
      <c r="G10" s="96"/>
      <c r="H10" s="92"/>
      <c r="I10" s="242" t="s">
        <v>7</v>
      </c>
      <c r="J10" s="243"/>
      <c r="K10" s="98"/>
    </row>
    <row r="11" spans="1:11" s="10" customFormat="1" ht="18" customHeight="1" thickBot="1" x14ac:dyDescent="0.3">
      <c r="A11" s="196" t="s">
        <v>8</v>
      </c>
      <c r="B11" s="239">
        <v>2026</v>
      </c>
      <c r="C11" s="240"/>
      <c r="D11" s="240"/>
      <c r="E11" s="240"/>
      <c r="F11" s="240"/>
      <c r="G11" s="240"/>
      <c r="H11" s="241"/>
      <c r="I11" s="252" t="s">
        <v>9</v>
      </c>
      <c r="J11" s="253"/>
      <c r="K11" s="254"/>
    </row>
    <row r="12" spans="1:11" s="10" customFormat="1" ht="24" customHeight="1" thickBot="1" x14ac:dyDescent="0.3">
      <c r="A12" s="197" t="s">
        <v>10</v>
      </c>
      <c r="B12" s="252" t="s">
        <v>320</v>
      </c>
      <c r="C12" s="253"/>
      <c r="D12" s="253"/>
      <c r="E12" s="253"/>
      <c r="F12" s="253"/>
      <c r="G12" s="253"/>
      <c r="H12" s="254"/>
      <c r="I12" s="250" t="s">
        <v>11</v>
      </c>
      <c r="J12" s="251"/>
      <c r="K12" s="206" t="s">
        <v>332</v>
      </c>
    </row>
    <row r="13" spans="1:11" s="10" customFormat="1" ht="24" customHeight="1" thickBot="1" x14ac:dyDescent="0.3">
      <c r="A13" s="197" t="s">
        <v>12</v>
      </c>
      <c r="B13" s="252" t="s">
        <v>321</v>
      </c>
      <c r="C13" s="253"/>
      <c r="D13" s="253"/>
      <c r="E13" s="253"/>
      <c r="F13" s="253"/>
      <c r="G13" s="253"/>
      <c r="H13" s="254"/>
      <c r="I13" s="250" t="s">
        <v>13</v>
      </c>
      <c r="J13" s="251"/>
      <c r="K13" s="205">
        <v>150</v>
      </c>
    </row>
    <row r="14" spans="1:11" s="10" customFormat="1" ht="24" customHeight="1" thickBot="1" x14ac:dyDescent="0.3">
      <c r="A14" s="197" t="s">
        <v>14</v>
      </c>
      <c r="B14" s="252" t="s">
        <v>329</v>
      </c>
      <c r="C14" s="253"/>
      <c r="D14" s="253"/>
      <c r="E14" s="253"/>
      <c r="F14" s="253"/>
      <c r="G14" s="253"/>
      <c r="H14" s="254"/>
      <c r="I14" s="250" t="s">
        <v>15</v>
      </c>
      <c r="J14" s="251"/>
      <c r="K14" s="205"/>
    </row>
    <row r="15" spans="1:11" s="10" customFormat="1" ht="24" customHeight="1" thickBot="1" x14ac:dyDescent="0.3">
      <c r="A15" s="197" t="s">
        <v>16</v>
      </c>
      <c r="B15" s="252" t="s">
        <v>330</v>
      </c>
      <c r="C15" s="253"/>
      <c r="D15" s="253"/>
      <c r="E15" s="253"/>
      <c r="F15" s="253"/>
      <c r="G15" s="253"/>
      <c r="H15" s="254"/>
      <c r="I15" s="250" t="s">
        <v>17</v>
      </c>
      <c r="J15" s="251"/>
      <c r="K15" s="205"/>
    </row>
    <row r="16" spans="1:11" s="10" customFormat="1" ht="24" customHeight="1" thickBot="1" x14ac:dyDescent="0.3">
      <c r="A16" s="197" t="s">
        <v>18</v>
      </c>
      <c r="B16" s="252" t="s">
        <v>325</v>
      </c>
      <c r="C16" s="253"/>
      <c r="D16" s="253"/>
      <c r="E16" s="253"/>
      <c r="F16" s="253"/>
      <c r="G16" s="253"/>
      <c r="H16" s="254"/>
      <c r="I16" s="250" t="s">
        <v>19</v>
      </c>
      <c r="J16" s="251"/>
      <c r="K16" s="205"/>
    </row>
    <row r="17" spans="1:11" s="10" customFormat="1" ht="24" customHeight="1" thickBot="1" x14ac:dyDescent="0.3">
      <c r="A17" s="197" t="s">
        <v>20</v>
      </c>
      <c r="B17" s="252" t="s">
        <v>322</v>
      </c>
      <c r="C17" s="253"/>
      <c r="D17" s="253"/>
      <c r="E17" s="253"/>
      <c r="F17" s="253"/>
      <c r="G17" s="253"/>
      <c r="H17" s="254"/>
      <c r="I17" s="250" t="s">
        <v>21</v>
      </c>
      <c r="J17" s="251"/>
      <c r="K17" s="205" t="s">
        <v>326</v>
      </c>
    </row>
    <row r="18" spans="1:11" s="10" customFormat="1" ht="24" customHeight="1" thickBot="1" x14ac:dyDescent="0.3">
      <c r="A18" s="197" t="s">
        <v>22</v>
      </c>
      <c r="B18" s="275" t="s">
        <v>23</v>
      </c>
      <c r="C18" s="276"/>
      <c r="D18" s="276"/>
      <c r="E18" s="276"/>
      <c r="F18" s="276"/>
      <c r="G18" s="276"/>
      <c r="H18" s="277"/>
      <c r="I18" s="199"/>
      <c r="J18" s="200"/>
      <c r="K18" s="198"/>
    </row>
    <row r="19" spans="1:11" s="10" customFormat="1" ht="24" customHeight="1" thickBot="1" x14ac:dyDescent="0.3">
      <c r="A19" s="197" t="s">
        <v>24</v>
      </c>
      <c r="B19" s="252" t="s">
        <v>323</v>
      </c>
      <c r="C19" s="253"/>
      <c r="D19" s="253"/>
      <c r="E19" s="253"/>
      <c r="F19" s="253"/>
      <c r="G19" s="253"/>
      <c r="H19" s="254"/>
      <c r="I19" s="199"/>
      <c r="J19" s="200"/>
      <c r="K19" s="198"/>
    </row>
    <row r="20" spans="1:11" s="10" customFormat="1" ht="24" customHeight="1" thickBot="1" x14ac:dyDescent="0.3">
      <c r="A20" s="201" t="s">
        <v>197</v>
      </c>
      <c r="B20" s="252">
        <v>702.5</v>
      </c>
      <c r="C20" s="253"/>
      <c r="D20" s="253"/>
      <c r="E20" s="253"/>
      <c r="F20" s="253"/>
      <c r="G20" s="253"/>
      <c r="H20" s="254"/>
      <c r="I20" s="250" t="s">
        <v>25</v>
      </c>
      <c r="J20" s="251"/>
      <c r="K20" s="198"/>
    </row>
    <row r="21" spans="1:11" s="10" customFormat="1" ht="25.9" customHeight="1" thickBot="1" x14ac:dyDescent="0.3">
      <c r="A21" s="197" t="s">
        <v>26</v>
      </c>
      <c r="B21" s="252" t="s">
        <v>331</v>
      </c>
      <c r="C21" s="253"/>
      <c r="D21" s="253"/>
      <c r="E21" s="253"/>
      <c r="F21" s="253"/>
      <c r="G21" s="253"/>
      <c r="H21" s="254"/>
      <c r="I21" s="250" t="s">
        <v>27</v>
      </c>
      <c r="J21" s="251"/>
      <c r="K21" s="198"/>
    </row>
    <row r="22" spans="1:11" s="10" customFormat="1" ht="24" customHeight="1" thickBot="1" x14ac:dyDescent="0.3">
      <c r="A22" s="197" t="s">
        <v>28</v>
      </c>
      <c r="B22" s="252" t="s">
        <v>328</v>
      </c>
      <c r="C22" s="253"/>
      <c r="D22" s="253"/>
      <c r="E22" s="253"/>
      <c r="F22" s="253"/>
      <c r="G22" s="253"/>
      <c r="H22" s="254"/>
      <c r="I22" s="202"/>
      <c r="J22" s="202"/>
      <c r="K22" s="203"/>
    </row>
    <row r="23" spans="1:11" s="10" customFormat="1" ht="24" customHeight="1" thickBot="1" x14ac:dyDescent="0.3">
      <c r="A23" s="197" t="s">
        <v>29</v>
      </c>
      <c r="B23" s="252" t="s">
        <v>324</v>
      </c>
      <c r="C23" s="253"/>
      <c r="D23" s="253"/>
      <c r="E23" s="253"/>
      <c r="F23" s="253"/>
      <c r="G23" s="253"/>
      <c r="H23" s="254"/>
      <c r="I23" s="204"/>
      <c r="J23" s="204"/>
      <c r="K23" s="204"/>
    </row>
    <row r="24" spans="1:11" s="10" customFormat="1" ht="67.900000000000006" customHeight="1" thickBot="1" x14ac:dyDescent="0.3">
      <c r="A24" s="259" t="s">
        <v>312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13" t="s">
        <v>333</v>
      </c>
    </row>
    <row r="25" spans="1:11" s="10" customFormat="1" ht="37.5" customHeight="1" thickBot="1" x14ac:dyDescent="0.3">
      <c r="A25" s="260" t="s">
        <v>30</v>
      </c>
      <c r="B25" s="255" t="s">
        <v>108</v>
      </c>
      <c r="C25" s="262" t="s">
        <v>31</v>
      </c>
      <c r="D25" s="264" t="s">
        <v>268</v>
      </c>
      <c r="E25" s="264" t="s">
        <v>269</v>
      </c>
      <c r="F25" s="266" t="s">
        <v>270</v>
      </c>
      <c r="G25" s="268" t="s">
        <v>32</v>
      </c>
      <c r="H25" s="269"/>
      <c r="I25" s="269"/>
      <c r="J25" s="270"/>
      <c r="K25" s="262" t="s">
        <v>33</v>
      </c>
    </row>
    <row r="26" spans="1:11" s="10" customFormat="1" ht="57" customHeight="1" thickBot="1" x14ac:dyDescent="0.3">
      <c r="A26" s="261"/>
      <c r="B26" s="256"/>
      <c r="C26" s="263"/>
      <c r="D26" s="265"/>
      <c r="E26" s="265"/>
      <c r="F26" s="267"/>
      <c r="G26" s="11" t="s">
        <v>34</v>
      </c>
      <c r="H26" s="12" t="s">
        <v>35</v>
      </c>
      <c r="I26" s="13" t="s">
        <v>36</v>
      </c>
      <c r="J26" s="12" t="s">
        <v>37</v>
      </c>
      <c r="K26" s="263"/>
    </row>
    <row r="27" spans="1:11" s="9" customFormat="1" ht="17.25" customHeight="1" thickBot="1" x14ac:dyDescent="0.3">
      <c r="A27" s="140">
        <v>1</v>
      </c>
      <c r="B27" s="141">
        <v>2</v>
      </c>
      <c r="C27" s="142">
        <v>3</v>
      </c>
      <c r="D27" s="142">
        <v>4</v>
      </c>
      <c r="E27" s="56">
        <v>6</v>
      </c>
      <c r="F27" s="143">
        <v>7</v>
      </c>
      <c r="G27" s="144">
        <v>8</v>
      </c>
      <c r="H27" s="145">
        <v>9</v>
      </c>
      <c r="I27" s="145">
        <v>10</v>
      </c>
      <c r="J27" s="142">
        <v>11</v>
      </c>
      <c r="K27" s="142">
        <v>12</v>
      </c>
    </row>
    <row r="28" spans="1:11" s="68" customFormat="1" ht="32.25" customHeight="1" thickBot="1" x14ac:dyDescent="0.3">
      <c r="A28" s="135" t="s">
        <v>38</v>
      </c>
      <c r="B28" s="146">
        <v>1</v>
      </c>
      <c r="C28" s="15">
        <v>1000</v>
      </c>
      <c r="D28" s="147"/>
      <c r="E28" s="148"/>
      <c r="F28" s="148"/>
      <c r="G28" s="135"/>
      <c r="H28" s="147"/>
      <c r="I28" s="147"/>
      <c r="J28" s="147"/>
      <c r="K28" s="147"/>
    </row>
    <row r="29" spans="1:11" s="69" customFormat="1" ht="21" customHeight="1" thickBot="1" x14ac:dyDescent="0.3">
      <c r="A29" s="64" t="s">
        <v>211</v>
      </c>
      <c r="B29" s="149">
        <f>B28+1</f>
        <v>2</v>
      </c>
      <c r="C29" s="106">
        <v>1010</v>
      </c>
      <c r="D29" s="105">
        <f>D30+D31+D32+D36+D42</f>
        <v>181197.9</v>
      </c>
      <c r="E29" s="105">
        <f>E30+E31+E32+E36+E42</f>
        <v>191607.9</v>
      </c>
      <c r="F29" s="170">
        <f>G29+H29+I29+J29</f>
        <v>189498.9</v>
      </c>
      <c r="G29" s="105">
        <f>G30+G31+G32+G36+G42</f>
        <v>49517.399999999994</v>
      </c>
      <c r="H29" s="105">
        <f>H30+H31+H32+H36+H42</f>
        <v>46020.1</v>
      </c>
      <c r="I29" s="105">
        <f>I30+I31+I32+I36+I42</f>
        <v>45395.3</v>
      </c>
      <c r="J29" s="105">
        <f>J30+J31+J32+J36+J42</f>
        <v>48566.100000000006</v>
      </c>
      <c r="K29" s="150"/>
    </row>
    <row r="30" spans="1:11" s="34" customFormat="1" ht="29.25" customHeight="1" thickBot="1" x14ac:dyDescent="0.3">
      <c r="A30" s="63" t="s">
        <v>198</v>
      </c>
      <c r="B30" s="151">
        <f t="shared" ref="B30:B109" si="0">B29+1</f>
        <v>3</v>
      </c>
      <c r="C30" s="43">
        <v>1020</v>
      </c>
      <c r="D30" s="16"/>
      <c r="E30" s="16"/>
      <c r="F30" s="170">
        <f t="shared" ref="F30:F51" si="1">G30+H30+I30+J30</f>
        <v>0</v>
      </c>
      <c r="G30" s="214"/>
      <c r="H30" s="214"/>
      <c r="I30" s="113"/>
      <c r="J30" s="113"/>
      <c r="K30" s="39"/>
    </row>
    <row r="31" spans="1:11" s="34" customFormat="1" ht="36" customHeight="1" thickBot="1" x14ac:dyDescent="0.3">
      <c r="A31" s="207" t="s">
        <v>84</v>
      </c>
      <c r="B31" s="153">
        <f t="shared" si="0"/>
        <v>4</v>
      </c>
      <c r="C31" s="119">
        <v>1030</v>
      </c>
      <c r="D31" s="171">
        <v>162733.79999999999</v>
      </c>
      <c r="E31" s="171">
        <v>169314.9</v>
      </c>
      <c r="F31" s="170">
        <f t="shared" si="1"/>
        <v>170000</v>
      </c>
      <c r="G31" s="170">
        <v>42500</v>
      </c>
      <c r="H31" s="170">
        <v>42500</v>
      </c>
      <c r="I31" s="170">
        <v>42500</v>
      </c>
      <c r="J31" s="170">
        <v>42500</v>
      </c>
      <c r="K31" s="39"/>
    </row>
    <row r="32" spans="1:11" s="34" customFormat="1" ht="21" customHeight="1" thickBot="1" x14ac:dyDescent="0.3">
      <c r="A32" s="63" t="s">
        <v>123</v>
      </c>
      <c r="B32" s="152">
        <f t="shared" si="0"/>
        <v>5</v>
      </c>
      <c r="C32" s="43">
        <v>1040</v>
      </c>
      <c r="D32" s="90">
        <v>9038.5</v>
      </c>
      <c r="E32" s="90">
        <v>10515.3</v>
      </c>
      <c r="F32" s="170">
        <f t="shared" si="1"/>
        <v>13813.900000000001</v>
      </c>
      <c r="G32" s="175">
        <v>5471.2</v>
      </c>
      <c r="H32" s="175">
        <v>2073.9</v>
      </c>
      <c r="I32" s="175">
        <v>1549</v>
      </c>
      <c r="J32" s="175">
        <v>4719.8</v>
      </c>
      <c r="K32" s="39"/>
    </row>
    <row r="33" spans="1:11" s="34" customFormat="1" ht="21" customHeight="1" thickBot="1" x14ac:dyDescent="0.3">
      <c r="A33" s="86" t="s">
        <v>124</v>
      </c>
      <c r="B33" s="152">
        <f t="shared" si="0"/>
        <v>6</v>
      </c>
      <c r="C33" s="44" t="s">
        <v>125</v>
      </c>
      <c r="D33" s="90">
        <v>9038.5</v>
      </c>
      <c r="E33" s="90">
        <v>10515.3</v>
      </c>
      <c r="F33" s="170">
        <f t="shared" si="1"/>
        <v>13813.900000000001</v>
      </c>
      <c r="G33" s="89">
        <v>5471.2</v>
      </c>
      <c r="H33" s="89">
        <v>2073.9</v>
      </c>
      <c r="I33" s="89">
        <v>1549</v>
      </c>
      <c r="J33" s="89">
        <v>4719.8</v>
      </c>
      <c r="K33" s="39"/>
    </row>
    <row r="34" spans="1:11" s="34" customFormat="1" ht="21" customHeight="1" thickBot="1" x14ac:dyDescent="0.3">
      <c r="A34" s="86" t="s">
        <v>126</v>
      </c>
      <c r="B34" s="152">
        <f t="shared" si="0"/>
        <v>7</v>
      </c>
      <c r="C34" s="44" t="s">
        <v>127</v>
      </c>
      <c r="D34" s="90">
        <v>3427.3</v>
      </c>
      <c r="E34" s="90">
        <v>1800</v>
      </c>
      <c r="F34" s="170">
        <f t="shared" si="1"/>
        <v>0</v>
      </c>
      <c r="G34" s="89"/>
      <c r="H34" s="89"/>
      <c r="I34" s="89"/>
      <c r="J34" s="89"/>
      <c r="K34" s="39"/>
    </row>
    <row r="35" spans="1:11" s="34" customFormat="1" ht="21" customHeight="1" thickBot="1" x14ac:dyDescent="0.3">
      <c r="A35" s="86" t="s">
        <v>128</v>
      </c>
      <c r="B35" s="152">
        <f t="shared" si="0"/>
        <v>8</v>
      </c>
      <c r="C35" s="45" t="s">
        <v>129</v>
      </c>
      <c r="D35" s="16"/>
      <c r="E35" s="16"/>
      <c r="F35" s="170">
        <f t="shared" si="1"/>
        <v>0</v>
      </c>
      <c r="G35" s="114"/>
      <c r="H35" s="114"/>
      <c r="I35" s="114"/>
      <c r="J35" s="114"/>
      <c r="K35" s="39"/>
    </row>
    <row r="36" spans="1:11" s="34" customFormat="1" ht="33.75" customHeight="1" thickBot="1" x14ac:dyDescent="0.3">
      <c r="A36" s="118" t="s">
        <v>130</v>
      </c>
      <c r="B36" s="153">
        <f t="shared" si="0"/>
        <v>9</v>
      </c>
      <c r="C36" s="215">
        <v>1050</v>
      </c>
      <c r="D36" s="120">
        <f>D37+D38+D39+D40+D41</f>
        <v>296.60000000000002</v>
      </c>
      <c r="E36" s="120">
        <f>E37+E38+E39+E40+E41</f>
        <v>820</v>
      </c>
      <c r="F36" s="170">
        <f t="shared" si="1"/>
        <v>2485</v>
      </c>
      <c r="G36" s="174">
        <f t="shared" ref="G36:J36" si="2">G37+G38+G39+G40+G41</f>
        <v>746.2</v>
      </c>
      <c r="H36" s="174">
        <f t="shared" si="2"/>
        <v>646.20000000000005</v>
      </c>
      <c r="I36" s="174">
        <f t="shared" si="2"/>
        <v>546.29999999999995</v>
      </c>
      <c r="J36" s="174">
        <f t="shared" si="2"/>
        <v>546.29999999999995</v>
      </c>
      <c r="K36" s="122"/>
    </row>
    <row r="37" spans="1:11" s="34" customFormat="1" ht="33.75" customHeight="1" thickBot="1" x14ac:dyDescent="0.35">
      <c r="A37" s="117" t="s">
        <v>271</v>
      </c>
      <c r="B37" s="154" t="s">
        <v>280</v>
      </c>
      <c r="C37" s="216" t="s">
        <v>272</v>
      </c>
      <c r="D37" s="22"/>
      <c r="E37" s="22"/>
      <c r="F37" s="170">
        <f t="shared" si="1"/>
        <v>900</v>
      </c>
      <c r="G37" s="22">
        <v>225</v>
      </c>
      <c r="H37" s="22">
        <v>225</v>
      </c>
      <c r="I37" s="22">
        <v>225</v>
      </c>
      <c r="J37" s="22">
        <v>225</v>
      </c>
      <c r="K37" s="33"/>
    </row>
    <row r="38" spans="1:11" s="34" customFormat="1" ht="33.75" customHeight="1" thickBot="1" x14ac:dyDescent="0.35">
      <c r="A38" s="117" t="s">
        <v>273</v>
      </c>
      <c r="B38" s="154" t="s">
        <v>281</v>
      </c>
      <c r="C38" s="216" t="s">
        <v>274</v>
      </c>
      <c r="D38" s="22">
        <v>148.30000000000001</v>
      </c>
      <c r="E38" s="22">
        <v>410</v>
      </c>
      <c r="F38" s="170">
        <f t="shared" si="1"/>
        <v>785</v>
      </c>
      <c r="G38" s="22">
        <v>196.2</v>
      </c>
      <c r="H38" s="22">
        <v>196.2</v>
      </c>
      <c r="I38" s="22">
        <v>196.3</v>
      </c>
      <c r="J38" s="22">
        <v>196.3</v>
      </c>
      <c r="K38" s="33"/>
    </row>
    <row r="39" spans="1:11" s="34" customFormat="1" ht="33.75" customHeight="1" thickBot="1" x14ac:dyDescent="0.35">
      <c r="A39" s="117" t="s">
        <v>275</v>
      </c>
      <c r="B39" s="154" t="s">
        <v>282</v>
      </c>
      <c r="C39" s="216" t="s">
        <v>276</v>
      </c>
      <c r="D39" s="22">
        <v>148.30000000000001</v>
      </c>
      <c r="E39" s="22">
        <v>410</v>
      </c>
      <c r="F39" s="170">
        <f t="shared" si="1"/>
        <v>300</v>
      </c>
      <c r="G39" s="22">
        <v>200</v>
      </c>
      <c r="H39" s="22">
        <v>100</v>
      </c>
      <c r="I39" s="22"/>
      <c r="J39" s="22"/>
      <c r="K39" s="33" t="s">
        <v>285</v>
      </c>
    </row>
    <row r="40" spans="1:11" s="34" customFormat="1" ht="33.75" customHeight="1" thickBot="1" x14ac:dyDescent="0.35">
      <c r="A40" s="117" t="s">
        <v>277</v>
      </c>
      <c r="B40" s="154" t="s">
        <v>283</v>
      </c>
      <c r="C40" s="216" t="s">
        <v>278</v>
      </c>
      <c r="D40" s="22"/>
      <c r="E40" s="22"/>
      <c r="F40" s="170">
        <f t="shared" si="1"/>
        <v>500</v>
      </c>
      <c r="G40" s="22">
        <v>125</v>
      </c>
      <c r="H40" s="22">
        <v>125</v>
      </c>
      <c r="I40" s="22">
        <v>125</v>
      </c>
      <c r="J40" s="22">
        <v>125</v>
      </c>
      <c r="K40" s="33"/>
    </row>
    <row r="41" spans="1:11" s="34" customFormat="1" ht="33.75" customHeight="1" thickBot="1" x14ac:dyDescent="0.35">
      <c r="A41" s="117"/>
      <c r="B41" s="154" t="s">
        <v>284</v>
      </c>
      <c r="C41" s="216" t="s">
        <v>279</v>
      </c>
      <c r="D41" s="19"/>
      <c r="E41" s="19"/>
      <c r="F41" s="170">
        <f t="shared" si="1"/>
        <v>0</v>
      </c>
      <c r="G41" s="19"/>
      <c r="H41" s="19"/>
      <c r="I41" s="19"/>
      <c r="J41" s="19"/>
      <c r="K41" s="33"/>
    </row>
    <row r="42" spans="1:11" s="34" customFormat="1" ht="21" customHeight="1" thickBot="1" x14ac:dyDescent="0.3">
      <c r="A42" s="118" t="s">
        <v>81</v>
      </c>
      <c r="B42" s="191">
        <f>B36+1</f>
        <v>10</v>
      </c>
      <c r="C42" s="217">
        <v>1060</v>
      </c>
      <c r="D42" s="120">
        <f>D47+D46+D45+D44+D43</f>
        <v>9129</v>
      </c>
      <c r="E42" s="120">
        <f>E47+E46+E45+E44+E43</f>
        <v>10957.699999999999</v>
      </c>
      <c r="F42" s="170">
        <f t="shared" si="1"/>
        <v>3200</v>
      </c>
      <c r="G42" s="120">
        <f t="shared" ref="G42:J42" si="3">G47+G46+G45+G44+G43</f>
        <v>800</v>
      </c>
      <c r="H42" s="120">
        <f t="shared" si="3"/>
        <v>800</v>
      </c>
      <c r="I42" s="120">
        <f t="shared" si="3"/>
        <v>800</v>
      </c>
      <c r="J42" s="120">
        <f t="shared" si="3"/>
        <v>800</v>
      </c>
      <c r="K42" s="122"/>
    </row>
    <row r="43" spans="1:11" s="34" customFormat="1" ht="30.75" customHeight="1" thickBot="1" x14ac:dyDescent="0.3">
      <c r="A43" s="86" t="s">
        <v>39</v>
      </c>
      <c r="B43" s="152">
        <f t="shared" si="0"/>
        <v>11</v>
      </c>
      <c r="C43" s="44" t="s">
        <v>99</v>
      </c>
      <c r="D43" s="19"/>
      <c r="E43" s="19"/>
      <c r="F43" s="170">
        <f t="shared" si="1"/>
        <v>0</v>
      </c>
      <c r="G43" s="20"/>
      <c r="H43" s="20"/>
      <c r="I43" s="20"/>
      <c r="J43" s="20"/>
      <c r="K43" s="33"/>
    </row>
    <row r="44" spans="1:11" s="69" customFormat="1" ht="27.75" customHeight="1" thickBot="1" x14ac:dyDescent="0.3">
      <c r="A44" s="86" t="s">
        <v>40</v>
      </c>
      <c r="B44" s="152">
        <f t="shared" si="0"/>
        <v>12</v>
      </c>
      <c r="C44" s="44" t="s">
        <v>131</v>
      </c>
      <c r="D44" s="19"/>
      <c r="E44" s="19"/>
      <c r="F44" s="170">
        <f t="shared" si="1"/>
        <v>0</v>
      </c>
      <c r="G44" s="20"/>
      <c r="H44" s="20"/>
      <c r="I44" s="20"/>
      <c r="J44" s="20"/>
      <c r="K44" s="33"/>
    </row>
    <row r="45" spans="1:11" s="34" customFormat="1" ht="27.75" customHeight="1" thickBot="1" x14ac:dyDescent="0.3">
      <c r="A45" s="86" t="s">
        <v>200</v>
      </c>
      <c r="B45" s="152">
        <f t="shared" si="0"/>
        <v>13</v>
      </c>
      <c r="C45" s="44" t="s">
        <v>132</v>
      </c>
      <c r="D45" s="19"/>
      <c r="E45" s="19"/>
      <c r="F45" s="170">
        <f t="shared" si="1"/>
        <v>0</v>
      </c>
      <c r="G45" s="20"/>
      <c r="H45" s="20"/>
      <c r="I45" s="20"/>
      <c r="J45" s="20"/>
      <c r="K45" s="33"/>
    </row>
    <row r="46" spans="1:11" s="34" customFormat="1" ht="35.25" customHeight="1" thickBot="1" x14ac:dyDescent="0.3">
      <c r="A46" s="87" t="s">
        <v>334</v>
      </c>
      <c r="B46" s="152">
        <f t="shared" si="0"/>
        <v>14</v>
      </c>
      <c r="C46" s="44" t="s">
        <v>133</v>
      </c>
      <c r="D46" s="19">
        <v>1310.2</v>
      </c>
      <c r="E46" s="19">
        <v>2355.9</v>
      </c>
      <c r="F46" s="170">
        <f t="shared" si="1"/>
        <v>3000</v>
      </c>
      <c r="G46" s="20">
        <v>750</v>
      </c>
      <c r="H46" s="20">
        <v>750</v>
      </c>
      <c r="I46" s="20">
        <v>750</v>
      </c>
      <c r="J46" s="20">
        <v>750</v>
      </c>
      <c r="K46" s="33"/>
    </row>
    <row r="47" spans="1:11" s="34" customFormat="1" ht="31.15" customHeight="1" thickBot="1" x14ac:dyDescent="0.3">
      <c r="A47" s="123" t="s">
        <v>134</v>
      </c>
      <c r="B47" s="153">
        <f t="shared" si="0"/>
        <v>15</v>
      </c>
      <c r="C47" s="124" t="s">
        <v>135</v>
      </c>
      <c r="D47" s="125">
        <f>D48+D49+D50+D51</f>
        <v>7818.8</v>
      </c>
      <c r="E47" s="125">
        <f>E48+E49+E50+E51</f>
        <v>8601.7999999999993</v>
      </c>
      <c r="F47" s="170">
        <f t="shared" si="1"/>
        <v>200</v>
      </c>
      <c r="G47" s="126">
        <f t="shared" ref="G47:J47" si="4">G48+G49+G50+G51</f>
        <v>50</v>
      </c>
      <c r="H47" s="126">
        <f t="shared" si="4"/>
        <v>50</v>
      </c>
      <c r="I47" s="126">
        <f t="shared" si="4"/>
        <v>50</v>
      </c>
      <c r="J47" s="126">
        <f t="shared" si="4"/>
        <v>50</v>
      </c>
      <c r="K47" s="127"/>
    </row>
    <row r="48" spans="1:11" s="34" customFormat="1" ht="53.45" customHeight="1" thickBot="1" x14ac:dyDescent="0.3">
      <c r="A48" s="61" t="s">
        <v>209</v>
      </c>
      <c r="B48" s="152">
        <f t="shared" si="0"/>
        <v>16</v>
      </c>
      <c r="C48" s="88" t="s">
        <v>207</v>
      </c>
      <c r="D48" s="19"/>
      <c r="E48" s="19"/>
      <c r="F48" s="170">
        <f t="shared" si="1"/>
        <v>0</v>
      </c>
      <c r="G48" s="20"/>
      <c r="H48" s="20"/>
      <c r="I48" s="20"/>
      <c r="J48" s="20"/>
      <c r="K48" s="33"/>
    </row>
    <row r="49" spans="1:11" s="34" customFormat="1" ht="24.6" customHeight="1" thickBot="1" x14ac:dyDescent="0.35">
      <c r="A49" s="190"/>
      <c r="B49" s="155" t="s">
        <v>287</v>
      </c>
      <c r="C49" s="88" t="s">
        <v>289</v>
      </c>
      <c r="D49" s="22"/>
      <c r="E49" s="22"/>
      <c r="F49" s="170">
        <f t="shared" si="1"/>
        <v>0</v>
      </c>
      <c r="G49" s="23"/>
      <c r="H49" s="23"/>
      <c r="I49" s="23"/>
      <c r="J49" s="23"/>
      <c r="K49" s="33"/>
    </row>
    <row r="50" spans="1:11" s="34" customFormat="1" ht="29.45" customHeight="1" thickBot="1" x14ac:dyDescent="0.35">
      <c r="A50" s="117" t="s">
        <v>286</v>
      </c>
      <c r="B50" s="155" t="s">
        <v>288</v>
      </c>
      <c r="C50" s="88" t="s">
        <v>290</v>
      </c>
      <c r="D50" s="22">
        <v>7417</v>
      </c>
      <c r="E50" s="22">
        <v>8200</v>
      </c>
      <c r="F50" s="170">
        <f t="shared" si="1"/>
        <v>0</v>
      </c>
      <c r="G50" s="23"/>
      <c r="H50" s="23"/>
      <c r="I50" s="23"/>
      <c r="J50" s="23"/>
      <c r="K50" s="33"/>
    </row>
    <row r="51" spans="1:11" s="34" customFormat="1" ht="29.45" customHeight="1" thickBot="1" x14ac:dyDescent="0.35">
      <c r="A51" s="128" t="s">
        <v>291</v>
      </c>
      <c r="B51" s="155" t="s">
        <v>292</v>
      </c>
      <c r="C51" s="88" t="s">
        <v>293</v>
      </c>
      <c r="D51" s="22">
        <v>401.8</v>
      </c>
      <c r="E51" s="22">
        <v>401.8</v>
      </c>
      <c r="F51" s="170">
        <f t="shared" si="1"/>
        <v>200</v>
      </c>
      <c r="G51" s="23">
        <v>50</v>
      </c>
      <c r="H51" s="23">
        <v>50</v>
      </c>
      <c r="I51" s="23">
        <v>50</v>
      </c>
      <c r="J51" s="23">
        <v>50</v>
      </c>
      <c r="K51" s="33"/>
    </row>
    <row r="52" spans="1:11" s="34" customFormat="1" ht="49.9" customHeight="1" x14ac:dyDescent="0.25">
      <c r="A52" s="86" t="s">
        <v>137</v>
      </c>
      <c r="B52" s="155">
        <f>B48+1</f>
        <v>17</v>
      </c>
      <c r="C52" s="44" t="s">
        <v>136</v>
      </c>
      <c r="D52" s="22"/>
      <c r="E52" s="22"/>
      <c r="F52" s="171">
        <f t="shared" ref="F52:F126" si="5">G52+H52+I52+J52</f>
        <v>0</v>
      </c>
      <c r="G52" s="23"/>
      <c r="H52" s="23"/>
      <c r="I52" s="23"/>
      <c r="J52" s="23"/>
      <c r="K52" s="33"/>
    </row>
    <row r="53" spans="1:11" s="34" customFormat="1" ht="29.45" customHeight="1" x14ac:dyDescent="0.25">
      <c r="A53" s="62" t="s">
        <v>202</v>
      </c>
      <c r="B53" s="152">
        <v>18</v>
      </c>
      <c r="C53" s="43">
        <v>1070</v>
      </c>
      <c r="D53" s="16"/>
      <c r="E53" s="16">
        <v>1231.5999999999999</v>
      </c>
      <c r="F53" s="171"/>
      <c r="G53" s="16"/>
      <c r="H53" s="16"/>
      <c r="I53" s="16"/>
      <c r="J53" s="16"/>
      <c r="K53" s="39"/>
    </row>
    <row r="54" spans="1:11" s="34" customFormat="1" ht="30.6" customHeight="1" thickBot="1" x14ac:dyDescent="0.3">
      <c r="A54" s="63" t="s">
        <v>203</v>
      </c>
      <c r="B54" s="156">
        <v>19</v>
      </c>
      <c r="C54" s="112">
        <v>1080</v>
      </c>
      <c r="D54" s="99"/>
      <c r="E54" s="99">
        <v>216.2</v>
      </c>
      <c r="F54" s="172"/>
      <c r="G54" s="99"/>
      <c r="H54" s="99"/>
      <c r="I54" s="99"/>
      <c r="J54" s="99"/>
      <c r="K54" s="100"/>
    </row>
    <row r="55" spans="1:11" s="34" customFormat="1" ht="33.75" customHeight="1" thickBot="1" x14ac:dyDescent="0.3">
      <c r="A55" s="70" t="s">
        <v>97</v>
      </c>
      <c r="B55" s="157">
        <v>20</v>
      </c>
      <c r="C55" s="15">
        <v>1100</v>
      </c>
      <c r="D55" s="27">
        <f>D56+D71+D116+D100+D131</f>
        <v>-170264.20000000004</v>
      </c>
      <c r="E55" s="27">
        <f>E56+E71+E116+E100+E131</f>
        <v>-178859.09999999998</v>
      </c>
      <c r="F55" s="170">
        <f t="shared" si="5"/>
        <v>-189498.9</v>
      </c>
      <c r="G55" s="27">
        <f>G56+G71+G116+G100+G131</f>
        <v>-49517.399999999994</v>
      </c>
      <c r="H55" s="27">
        <f t="shared" ref="H55:J55" si="6">H56+H71+H116+H100+H131</f>
        <v>-46020.1</v>
      </c>
      <c r="I55" s="27">
        <f t="shared" si="6"/>
        <v>-45395.3</v>
      </c>
      <c r="J55" s="27">
        <f t="shared" si="6"/>
        <v>-48566.100000000006</v>
      </c>
      <c r="K55" s="159"/>
    </row>
    <row r="56" spans="1:11" s="34" customFormat="1" ht="26.25" customHeight="1" thickBot="1" x14ac:dyDescent="0.3">
      <c r="A56" s="111" t="s">
        <v>198</v>
      </c>
      <c r="B56" s="157">
        <f t="shared" si="0"/>
        <v>21</v>
      </c>
      <c r="C56" s="15">
        <v>1110</v>
      </c>
      <c r="D56" s="27"/>
      <c r="E56" s="158"/>
      <c r="F56" s="170">
        <f t="shared" si="5"/>
        <v>0</v>
      </c>
      <c r="G56" s="28"/>
      <c r="H56" s="27"/>
      <c r="I56" s="27"/>
      <c r="J56" s="27"/>
      <c r="K56" s="29"/>
    </row>
    <row r="57" spans="1:11" s="34" customFormat="1" ht="21" customHeight="1" x14ac:dyDescent="0.25">
      <c r="A57" s="63" t="s">
        <v>82</v>
      </c>
      <c r="B57" s="151">
        <f t="shared" si="0"/>
        <v>22</v>
      </c>
      <c r="C57" s="43" t="s">
        <v>100</v>
      </c>
      <c r="D57" s="16"/>
      <c r="E57" s="85"/>
      <c r="F57" s="173">
        <f t="shared" si="5"/>
        <v>0</v>
      </c>
      <c r="G57" s="16"/>
      <c r="H57" s="16"/>
      <c r="I57" s="16"/>
      <c r="J57" s="16"/>
      <c r="K57" s="18"/>
    </row>
    <row r="58" spans="1:11" s="34" customFormat="1" ht="21" customHeight="1" x14ac:dyDescent="0.25">
      <c r="A58" s="62" t="s">
        <v>83</v>
      </c>
      <c r="B58" s="152">
        <f t="shared" si="0"/>
        <v>23</v>
      </c>
      <c r="C58" s="43" t="s">
        <v>101</v>
      </c>
      <c r="D58" s="19"/>
      <c r="E58" s="20"/>
      <c r="F58" s="121">
        <f t="shared" si="5"/>
        <v>0</v>
      </c>
      <c r="G58" s="19"/>
      <c r="H58" s="19"/>
      <c r="I58" s="19"/>
      <c r="J58" s="19"/>
      <c r="K58" s="21"/>
    </row>
    <row r="59" spans="1:11" s="34" customFormat="1" ht="21" customHeight="1" x14ac:dyDescent="0.25">
      <c r="A59" s="62" t="s">
        <v>138</v>
      </c>
      <c r="B59" s="152">
        <f t="shared" si="0"/>
        <v>24</v>
      </c>
      <c r="C59" s="43" t="s">
        <v>142</v>
      </c>
      <c r="D59" s="19"/>
      <c r="E59" s="20"/>
      <c r="F59" s="121">
        <f t="shared" si="5"/>
        <v>0</v>
      </c>
      <c r="G59" s="19"/>
      <c r="H59" s="19"/>
      <c r="I59" s="19"/>
      <c r="J59" s="19"/>
      <c r="K59" s="21"/>
    </row>
    <row r="60" spans="1:11" s="34" customFormat="1" ht="21" customHeight="1" x14ac:dyDescent="0.25">
      <c r="A60" s="62" t="s">
        <v>41</v>
      </c>
      <c r="B60" s="152">
        <f t="shared" si="0"/>
        <v>25</v>
      </c>
      <c r="C60" s="43" t="s">
        <v>143</v>
      </c>
      <c r="D60" s="19"/>
      <c r="E60" s="20"/>
      <c r="F60" s="121">
        <f t="shared" si="5"/>
        <v>0</v>
      </c>
      <c r="G60" s="19"/>
      <c r="H60" s="19"/>
      <c r="I60" s="19"/>
      <c r="J60" s="19"/>
      <c r="K60" s="21"/>
    </row>
    <row r="61" spans="1:11" s="34" customFormat="1" ht="21" customHeight="1" x14ac:dyDescent="0.25">
      <c r="A61" s="62" t="s">
        <v>42</v>
      </c>
      <c r="B61" s="152">
        <f t="shared" si="0"/>
        <v>26</v>
      </c>
      <c r="C61" s="43" t="s">
        <v>144</v>
      </c>
      <c r="D61" s="19"/>
      <c r="E61" s="20"/>
      <c r="F61" s="121">
        <f t="shared" si="5"/>
        <v>0</v>
      </c>
      <c r="G61" s="19"/>
      <c r="H61" s="19"/>
      <c r="I61" s="19"/>
      <c r="J61" s="19"/>
      <c r="K61" s="21"/>
    </row>
    <row r="62" spans="1:11" s="34" customFormat="1" ht="21" customHeight="1" x14ac:dyDescent="0.25">
      <c r="A62" s="62" t="s">
        <v>139</v>
      </c>
      <c r="B62" s="152">
        <f t="shared" si="0"/>
        <v>27</v>
      </c>
      <c r="C62" s="43" t="s">
        <v>145</v>
      </c>
      <c r="D62" s="19"/>
      <c r="E62" s="20"/>
      <c r="F62" s="121">
        <f t="shared" si="5"/>
        <v>0</v>
      </c>
      <c r="G62" s="19"/>
      <c r="H62" s="19"/>
      <c r="I62" s="19"/>
      <c r="J62" s="19"/>
      <c r="K62" s="21"/>
    </row>
    <row r="63" spans="1:11" s="34" customFormat="1" ht="21" customHeight="1" x14ac:dyDescent="0.25">
      <c r="A63" s="62" t="s">
        <v>92</v>
      </c>
      <c r="B63" s="152">
        <f t="shared" si="0"/>
        <v>28</v>
      </c>
      <c r="C63" s="43" t="s">
        <v>146</v>
      </c>
      <c r="D63" s="19"/>
      <c r="E63" s="20"/>
      <c r="F63" s="121">
        <f t="shared" si="5"/>
        <v>0</v>
      </c>
      <c r="G63" s="19"/>
      <c r="H63" s="19"/>
      <c r="I63" s="19"/>
      <c r="J63" s="19"/>
      <c r="K63" s="21"/>
    </row>
    <row r="64" spans="1:11" s="34" customFormat="1" ht="21" customHeight="1" x14ac:dyDescent="0.25">
      <c r="A64" s="62" t="s">
        <v>93</v>
      </c>
      <c r="B64" s="152">
        <f t="shared" si="0"/>
        <v>29</v>
      </c>
      <c r="C64" s="43" t="s">
        <v>147</v>
      </c>
      <c r="D64" s="19"/>
      <c r="E64" s="20"/>
      <c r="F64" s="121">
        <f t="shared" si="5"/>
        <v>0</v>
      </c>
      <c r="G64" s="19"/>
      <c r="H64" s="19"/>
      <c r="I64" s="19"/>
      <c r="J64" s="19"/>
      <c r="K64" s="21"/>
    </row>
    <row r="65" spans="1:11" s="34" customFormat="1" ht="21" customHeight="1" x14ac:dyDescent="0.25">
      <c r="A65" s="62" t="s">
        <v>43</v>
      </c>
      <c r="B65" s="152">
        <f t="shared" si="0"/>
        <v>30</v>
      </c>
      <c r="C65" s="43" t="s">
        <v>148</v>
      </c>
      <c r="D65" s="19"/>
      <c r="E65" s="20"/>
      <c r="F65" s="121">
        <f t="shared" si="5"/>
        <v>0</v>
      </c>
      <c r="G65" s="19"/>
      <c r="H65" s="19"/>
      <c r="I65" s="19"/>
      <c r="J65" s="19"/>
      <c r="K65" s="21"/>
    </row>
    <row r="66" spans="1:11" s="34" customFormat="1" ht="21" customHeight="1" x14ac:dyDescent="0.25">
      <c r="A66" s="62" t="s">
        <v>140</v>
      </c>
      <c r="B66" s="152">
        <f t="shared" si="0"/>
        <v>31</v>
      </c>
      <c r="C66" s="43" t="s">
        <v>149</v>
      </c>
      <c r="D66" s="19"/>
      <c r="E66" s="20"/>
      <c r="F66" s="121">
        <f t="shared" si="5"/>
        <v>0</v>
      </c>
      <c r="G66" s="19"/>
      <c r="H66" s="19"/>
      <c r="I66" s="19"/>
      <c r="J66" s="19"/>
      <c r="K66" s="21"/>
    </row>
    <row r="67" spans="1:11" s="34" customFormat="1" ht="24" customHeight="1" x14ac:dyDescent="0.25">
      <c r="A67" s="62" t="s">
        <v>208</v>
      </c>
      <c r="B67" s="152">
        <v>32</v>
      </c>
      <c r="C67" s="43" t="s">
        <v>213</v>
      </c>
      <c r="D67" s="19"/>
      <c r="E67" s="17"/>
      <c r="F67" s="121"/>
      <c r="G67" s="19"/>
      <c r="H67" s="19"/>
      <c r="I67" s="19"/>
      <c r="J67" s="19"/>
      <c r="K67" s="21"/>
    </row>
    <row r="68" spans="1:11" s="34" customFormat="1" ht="24.75" customHeight="1" x14ac:dyDescent="0.25">
      <c r="A68" s="66" t="s">
        <v>94</v>
      </c>
      <c r="B68" s="152">
        <v>33</v>
      </c>
      <c r="C68" s="47" t="s">
        <v>229</v>
      </c>
      <c r="D68" s="16"/>
      <c r="E68" s="20"/>
      <c r="F68" s="174">
        <f t="shared" ref="F68:F70" si="7">G68+H68+I68+J68</f>
        <v>0</v>
      </c>
      <c r="G68" s="17"/>
      <c r="H68" s="16"/>
      <c r="I68" s="16"/>
      <c r="J68" s="16"/>
      <c r="K68" s="18"/>
    </row>
    <row r="69" spans="1:11" s="34" customFormat="1" ht="24.75" customHeight="1" x14ac:dyDescent="0.25">
      <c r="A69" s="61" t="s">
        <v>95</v>
      </c>
      <c r="B69" s="152">
        <v>34</v>
      </c>
      <c r="C69" s="101" t="s">
        <v>230</v>
      </c>
      <c r="D69" s="19"/>
      <c r="E69" s="20"/>
      <c r="F69" s="121">
        <f t="shared" si="7"/>
        <v>0</v>
      </c>
      <c r="G69" s="20"/>
      <c r="H69" s="19"/>
      <c r="I69" s="19"/>
      <c r="J69" s="19"/>
      <c r="K69" s="21"/>
    </row>
    <row r="70" spans="1:11" s="34" customFormat="1" ht="24.75" customHeight="1" thickBot="1" x14ac:dyDescent="0.3">
      <c r="A70" s="61" t="s">
        <v>96</v>
      </c>
      <c r="B70" s="156">
        <v>35</v>
      </c>
      <c r="C70" s="101" t="s">
        <v>231</v>
      </c>
      <c r="D70" s="19"/>
      <c r="E70" s="36"/>
      <c r="F70" s="121">
        <f t="shared" si="7"/>
        <v>0</v>
      </c>
      <c r="G70" s="20"/>
      <c r="H70" s="19"/>
      <c r="I70" s="19"/>
      <c r="J70" s="19"/>
      <c r="K70" s="21"/>
    </row>
    <row r="71" spans="1:11" s="34" customFormat="1" ht="21" customHeight="1" thickBot="1" x14ac:dyDescent="0.3">
      <c r="A71" s="70" t="s">
        <v>210</v>
      </c>
      <c r="B71" s="157">
        <v>36</v>
      </c>
      <c r="C71" s="15">
        <v>1120</v>
      </c>
      <c r="D71" s="27">
        <f>D72+D73+D74+D80+D81+D82+D93+D94+D95+D96+D97</f>
        <v>-159686.40000000002</v>
      </c>
      <c r="E71" s="27">
        <f>E72+E73+E74+E80+E81+E82+E93+E94+E95+E96+E97</f>
        <v>-165967</v>
      </c>
      <c r="F71" s="170">
        <f t="shared" si="5"/>
        <v>-168905</v>
      </c>
      <c r="G71" s="28">
        <f>G72+G73+G74+G80+G81+G82+G93+G94+G95+G96+G97</f>
        <v>-42351.199999999997</v>
      </c>
      <c r="H71" s="27">
        <f t="shared" ref="H71:J71" si="8">H72+H73+H74+H80+H81+H82+H93+H94+H95+H96+H97</f>
        <v>-42251.199999999997</v>
      </c>
      <c r="I71" s="27">
        <f t="shared" si="8"/>
        <v>-42151.3</v>
      </c>
      <c r="J71" s="27">
        <f t="shared" si="8"/>
        <v>-42151.3</v>
      </c>
      <c r="K71" s="29"/>
    </row>
    <row r="72" spans="1:11" s="34" customFormat="1" ht="21" customHeight="1" x14ac:dyDescent="0.25">
      <c r="A72" s="63" t="s">
        <v>82</v>
      </c>
      <c r="B72" s="151">
        <f t="shared" si="0"/>
        <v>37</v>
      </c>
      <c r="C72" s="43" t="s">
        <v>214</v>
      </c>
      <c r="D72" s="90">
        <v>-109242.9</v>
      </c>
      <c r="E72" s="175">
        <v>-112645.2</v>
      </c>
      <c r="F72" s="173">
        <f t="shared" si="5"/>
        <v>-110140</v>
      </c>
      <c r="G72" s="90">
        <v>-27535</v>
      </c>
      <c r="H72" s="90">
        <v>-27535</v>
      </c>
      <c r="I72" s="90">
        <v>-27535</v>
      </c>
      <c r="J72" s="90">
        <v>-27535</v>
      </c>
      <c r="K72" s="18"/>
    </row>
    <row r="73" spans="1:11" s="34" customFormat="1" ht="19.899999999999999" customHeight="1" x14ac:dyDescent="0.25">
      <c r="A73" s="62" t="s">
        <v>83</v>
      </c>
      <c r="B73" s="152">
        <f t="shared" si="0"/>
        <v>38</v>
      </c>
      <c r="C73" s="43" t="s">
        <v>215</v>
      </c>
      <c r="D73" s="22">
        <v>-23306.2</v>
      </c>
      <c r="E73" s="23">
        <v>-24394</v>
      </c>
      <c r="F73" s="121">
        <f t="shared" si="5"/>
        <v>-25530</v>
      </c>
      <c r="G73" s="22">
        <v>-6382.5</v>
      </c>
      <c r="H73" s="22">
        <v>-6382.5</v>
      </c>
      <c r="I73" s="22">
        <v>-6382.5</v>
      </c>
      <c r="J73" s="22">
        <v>-6382.5</v>
      </c>
    </row>
    <row r="74" spans="1:11" s="34" customFormat="1" ht="21" customHeight="1" x14ac:dyDescent="0.25">
      <c r="A74" s="62" t="s">
        <v>138</v>
      </c>
      <c r="B74" s="152">
        <f t="shared" si="0"/>
        <v>39</v>
      </c>
      <c r="C74" s="43" t="s">
        <v>216</v>
      </c>
      <c r="D74" s="22">
        <v>-2776.6</v>
      </c>
      <c r="E74" s="23">
        <v>-2522</v>
      </c>
      <c r="F74" s="121">
        <f t="shared" si="5"/>
        <v>-3000</v>
      </c>
      <c r="G74" s="22">
        <v>-750</v>
      </c>
      <c r="H74" s="22">
        <v>-750</v>
      </c>
      <c r="I74" s="22">
        <v>-750</v>
      </c>
      <c r="J74" s="22">
        <v>-750</v>
      </c>
      <c r="K74" s="21"/>
    </row>
    <row r="75" spans="1:11" s="34" customFormat="1" ht="22.5" customHeight="1" x14ac:dyDescent="0.25">
      <c r="A75" s="61" t="s">
        <v>109</v>
      </c>
      <c r="B75" s="152">
        <f t="shared" si="0"/>
        <v>40</v>
      </c>
      <c r="C75" s="47" t="s">
        <v>232</v>
      </c>
      <c r="D75" s="22"/>
      <c r="E75" s="23"/>
      <c r="F75" s="121">
        <f t="shared" si="5"/>
        <v>0</v>
      </c>
      <c r="G75" s="22"/>
      <c r="H75" s="22"/>
      <c r="I75" s="22"/>
      <c r="J75" s="22"/>
      <c r="K75" s="21"/>
    </row>
    <row r="76" spans="1:11" s="34" customFormat="1" ht="21.75" customHeight="1" x14ac:dyDescent="0.25">
      <c r="A76" s="61" t="s">
        <v>90</v>
      </c>
      <c r="B76" s="152">
        <f t="shared" si="0"/>
        <v>41</v>
      </c>
      <c r="C76" s="47" t="s">
        <v>233</v>
      </c>
      <c r="D76" s="22"/>
      <c r="E76" s="23"/>
      <c r="F76" s="121">
        <f t="shared" si="5"/>
        <v>0</v>
      </c>
      <c r="G76" s="22"/>
      <c r="H76" s="22"/>
      <c r="I76" s="22"/>
      <c r="J76" s="22"/>
      <c r="K76" s="21"/>
    </row>
    <row r="77" spans="1:11" s="34" customFormat="1" ht="22.5" customHeight="1" x14ac:dyDescent="0.25">
      <c r="A77" s="61" t="s">
        <v>85</v>
      </c>
      <c r="B77" s="152">
        <f t="shared" si="0"/>
        <v>42</v>
      </c>
      <c r="C77" s="47" t="s">
        <v>234</v>
      </c>
      <c r="D77" s="22"/>
      <c r="E77" s="23"/>
      <c r="F77" s="121">
        <f t="shared" si="5"/>
        <v>0</v>
      </c>
      <c r="G77" s="22"/>
      <c r="H77" s="22"/>
      <c r="I77" s="22"/>
      <c r="J77" s="22"/>
      <c r="K77" s="21"/>
    </row>
    <row r="78" spans="1:11" s="34" customFormat="1" ht="21.75" customHeight="1" x14ac:dyDescent="0.25">
      <c r="A78" s="61" t="s">
        <v>106</v>
      </c>
      <c r="B78" s="152">
        <f t="shared" si="0"/>
        <v>43</v>
      </c>
      <c r="C78" s="47" t="s">
        <v>235</v>
      </c>
      <c r="D78" s="22"/>
      <c r="E78" s="23"/>
      <c r="F78" s="121">
        <f t="shared" si="5"/>
        <v>0</v>
      </c>
      <c r="G78" s="22"/>
      <c r="H78" s="22"/>
      <c r="I78" s="22"/>
      <c r="J78" s="22"/>
      <c r="K78" s="21"/>
    </row>
    <row r="79" spans="1:11" s="34" customFormat="1" ht="21.75" customHeight="1" x14ac:dyDescent="0.25">
      <c r="A79" s="61" t="s">
        <v>107</v>
      </c>
      <c r="B79" s="152">
        <f t="shared" si="0"/>
        <v>44</v>
      </c>
      <c r="C79" s="47" t="s">
        <v>236</v>
      </c>
      <c r="D79" s="22"/>
      <c r="E79" s="23"/>
      <c r="F79" s="121">
        <f t="shared" si="5"/>
        <v>0</v>
      </c>
      <c r="G79" s="22"/>
      <c r="H79" s="22"/>
      <c r="I79" s="22"/>
      <c r="J79" s="22"/>
      <c r="K79" s="21"/>
    </row>
    <row r="80" spans="1:11" s="34" customFormat="1" ht="40.9" customHeight="1" x14ac:dyDescent="0.25">
      <c r="A80" s="62" t="s">
        <v>41</v>
      </c>
      <c r="B80" s="152">
        <f t="shared" si="0"/>
        <v>45</v>
      </c>
      <c r="C80" s="43" t="s">
        <v>217</v>
      </c>
      <c r="D80" s="22">
        <v>-19563.599999999999</v>
      </c>
      <c r="E80" s="23">
        <v>-20676</v>
      </c>
      <c r="F80" s="121">
        <f t="shared" si="5"/>
        <v>-22400</v>
      </c>
      <c r="G80" s="22">
        <v>-5600</v>
      </c>
      <c r="H80" s="22">
        <v>-5600</v>
      </c>
      <c r="I80" s="22">
        <v>-5600</v>
      </c>
      <c r="J80" s="22">
        <v>-5600</v>
      </c>
      <c r="K80" s="219" t="s">
        <v>335</v>
      </c>
    </row>
    <row r="81" spans="1:11" s="34" customFormat="1" ht="18" customHeight="1" x14ac:dyDescent="0.25">
      <c r="A81" s="62" t="s">
        <v>42</v>
      </c>
      <c r="B81" s="152">
        <f t="shared" si="0"/>
        <v>46</v>
      </c>
      <c r="C81" s="43" t="s">
        <v>218</v>
      </c>
      <c r="D81" s="22">
        <v>-883.9</v>
      </c>
      <c r="E81" s="23">
        <v>-1800</v>
      </c>
      <c r="F81" s="121">
        <f t="shared" si="5"/>
        <v>-2514</v>
      </c>
      <c r="G81" s="22">
        <v>-753.7</v>
      </c>
      <c r="H81" s="22">
        <v>-653.70000000000005</v>
      </c>
      <c r="I81" s="22">
        <v>-553.29999999999995</v>
      </c>
      <c r="J81" s="22">
        <v>-553.29999999999995</v>
      </c>
      <c r="K81" s="21"/>
    </row>
    <row r="82" spans="1:11" s="34" customFormat="1" ht="18" customHeight="1" x14ac:dyDescent="0.25">
      <c r="A82" s="62" t="s">
        <v>139</v>
      </c>
      <c r="B82" s="152">
        <f t="shared" si="0"/>
        <v>47</v>
      </c>
      <c r="C82" s="43" t="s">
        <v>219</v>
      </c>
      <c r="D82" s="22">
        <v>-3277</v>
      </c>
      <c r="E82" s="23">
        <v>-3362.8</v>
      </c>
      <c r="F82" s="121">
        <f t="shared" si="5"/>
        <v>-3500</v>
      </c>
      <c r="G82" s="22">
        <v>-875</v>
      </c>
      <c r="H82" s="22">
        <v>-875</v>
      </c>
      <c r="I82" s="22">
        <v>-875</v>
      </c>
      <c r="J82" s="22">
        <v>-875</v>
      </c>
      <c r="K82" s="21"/>
    </row>
    <row r="83" spans="1:11" s="34" customFormat="1" ht="18" customHeight="1" x14ac:dyDescent="0.25">
      <c r="A83" s="61" t="s">
        <v>110</v>
      </c>
      <c r="B83" s="152">
        <f t="shared" si="0"/>
        <v>48</v>
      </c>
      <c r="C83" s="47" t="s">
        <v>237</v>
      </c>
      <c r="D83" s="19"/>
      <c r="E83" s="20"/>
      <c r="F83" s="121">
        <f t="shared" si="5"/>
        <v>0</v>
      </c>
      <c r="G83" s="19"/>
      <c r="H83" s="19"/>
      <c r="I83" s="19"/>
      <c r="J83" s="19"/>
      <c r="K83" s="21"/>
    </row>
    <row r="84" spans="1:11" s="34" customFormat="1" ht="18" customHeight="1" x14ac:dyDescent="0.25">
      <c r="A84" s="61" t="s">
        <v>112</v>
      </c>
      <c r="B84" s="152">
        <f t="shared" si="0"/>
        <v>49</v>
      </c>
      <c r="C84" s="47" t="s">
        <v>238</v>
      </c>
      <c r="D84" s="19"/>
      <c r="E84" s="20"/>
      <c r="F84" s="121">
        <f t="shared" si="5"/>
        <v>0</v>
      </c>
      <c r="G84" s="19"/>
      <c r="H84" s="19"/>
      <c r="I84" s="19"/>
      <c r="J84" s="19"/>
      <c r="K84" s="21"/>
    </row>
    <row r="85" spans="1:11" s="34" customFormat="1" ht="18" customHeight="1" x14ac:dyDescent="0.25">
      <c r="A85" s="61" t="s">
        <v>111</v>
      </c>
      <c r="B85" s="152">
        <f t="shared" si="0"/>
        <v>50</v>
      </c>
      <c r="C85" s="47" t="s">
        <v>239</v>
      </c>
      <c r="D85" s="19"/>
      <c r="E85" s="20"/>
      <c r="F85" s="121">
        <f t="shared" si="5"/>
        <v>0</v>
      </c>
      <c r="G85" s="19"/>
      <c r="H85" s="19"/>
      <c r="I85" s="19"/>
      <c r="J85" s="19"/>
      <c r="K85" s="21"/>
    </row>
    <row r="86" spans="1:11" s="34" customFormat="1" ht="18" customHeight="1" x14ac:dyDescent="0.25">
      <c r="A86" s="61" t="s">
        <v>86</v>
      </c>
      <c r="B86" s="152">
        <f t="shared" si="0"/>
        <v>51</v>
      </c>
      <c r="C86" s="47" t="s">
        <v>240</v>
      </c>
      <c r="D86" s="19"/>
      <c r="E86" s="20"/>
      <c r="F86" s="121">
        <f t="shared" si="5"/>
        <v>0</v>
      </c>
      <c r="G86" s="19"/>
      <c r="H86" s="19"/>
      <c r="I86" s="19"/>
      <c r="J86" s="19"/>
      <c r="K86" s="21"/>
    </row>
    <row r="87" spans="1:11" s="34" customFormat="1" ht="18" customHeight="1" x14ac:dyDescent="0.25">
      <c r="A87" s="61" t="s">
        <v>87</v>
      </c>
      <c r="B87" s="152">
        <f t="shared" si="0"/>
        <v>52</v>
      </c>
      <c r="C87" s="47" t="s">
        <v>241</v>
      </c>
      <c r="D87" s="19"/>
      <c r="E87" s="20"/>
      <c r="F87" s="121">
        <f t="shared" si="5"/>
        <v>0</v>
      </c>
      <c r="G87" s="19"/>
      <c r="H87" s="19"/>
      <c r="I87" s="19"/>
      <c r="J87" s="19"/>
      <c r="K87" s="21"/>
    </row>
    <row r="88" spans="1:11" s="34" customFormat="1" ht="33.75" customHeight="1" x14ac:dyDescent="0.25">
      <c r="A88" s="61" t="s">
        <v>98</v>
      </c>
      <c r="B88" s="152">
        <f t="shared" si="0"/>
        <v>53</v>
      </c>
      <c r="C88" s="47" t="s">
        <v>242</v>
      </c>
      <c r="D88" s="19"/>
      <c r="E88" s="20"/>
      <c r="F88" s="121">
        <f t="shared" si="5"/>
        <v>0</v>
      </c>
      <c r="G88" s="19"/>
      <c r="H88" s="19"/>
      <c r="I88" s="19"/>
      <c r="J88" s="19"/>
      <c r="K88" s="21"/>
    </row>
    <row r="89" spans="1:11" s="34" customFormat="1" ht="18" customHeight="1" x14ac:dyDescent="0.25">
      <c r="A89" s="61" t="s">
        <v>88</v>
      </c>
      <c r="B89" s="152">
        <f t="shared" si="0"/>
        <v>54</v>
      </c>
      <c r="C89" s="47" t="s">
        <v>243</v>
      </c>
      <c r="D89" s="19"/>
      <c r="E89" s="20"/>
      <c r="F89" s="121">
        <f t="shared" si="5"/>
        <v>0</v>
      </c>
      <c r="G89" s="19"/>
      <c r="H89" s="19"/>
      <c r="I89" s="19"/>
      <c r="J89" s="19"/>
      <c r="K89" s="21"/>
    </row>
    <row r="90" spans="1:11" s="34" customFormat="1" ht="18" customHeight="1" x14ac:dyDescent="0.25">
      <c r="A90" s="61" t="s">
        <v>89</v>
      </c>
      <c r="B90" s="152">
        <f t="shared" si="0"/>
        <v>55</v>
      </c>
      <c r="C90" s="47" t="s">
        <v>244</v>
      </c>
      <c r="D90" s="19"/>
      <c r="E90" s="20"/>
      <c r="F90" s="121">
        <f t="shared" si="5"/>
        <v>0</v>
      </c>
      <c r="G90" s="19"/>
      <c r="H90" s="19"/>
      <c r="I90" s="19"/>
      <c r="J90" s="19"/>
      <c r="K90" s="21"/>
    </row>
    <row r="91" spans="1:11" s="34" customFormat="1" ht="18" customHeight="1" x14ac:dyDescent="0.25">
      <c r="A91" s="61" t="s">
        <v>91</v>
      </c>
      <c r="B91" s="152">
        <f t="shared" si="0"/>
        <v>56</v>
      </c>
      <c r="C91" s="47" t="s">
        <v>245</v>
      </c>
      <c r="D91" s="19"/>
      <c r="E91" s="20"/>
      <c r="F91" s="121">
        <f t="shared" si="5"/>
        <v>0</v>
      </c>
      <c r="G91" s="19"/>
      <c r="H91" s="19"/>
      <c r="I91" s="19"/>
      <c r="J91" s="19"/>
      <c r="K91" s="21"/>
    </row>
    <row r="92" spans="1:11" s="34" customFormat="1" ht="21.75" customHeight="1" x14ac:dyDescent="0.25">
      <c r="A92" s="61" t="s">
        <v>107</v>
      </c>
      <c r="B92" s="152">
        <f t="shared" si="0"/>
        <v>57</v>
      </c>
      <c r="C92" s="47" t="s">
        <v>246</v>
      </c>
      <c r="D92" s="19"/>
      <c r="E92" s="20"/>
      <c r="F92" s="121">
        <f t="shared" si="5"/>
        <v>0</v>
      </c>
      <c r="G92" s="19"/>
      <c r="H92" s="19"/>
      <c r="I92" s="19"/>
      <c r="J92" s="19"/>
      <c r="K92" s="21"/>
    </row>
    <row r="93" spans="1:11" s="34" customFormat="1" ht="21" customHeight="1" x14ac:dyDescent="0.25">
      <c r="A93" s="62" t="s">
        <v>92</v>
      </c>
      <c r="B93" s="152">
        <f t="shared" si="0"/>
        <v>58</v>
      </c>
      <c r="C93" s="43" t="s">
        <v>212</v>
      </c>
      <c r="D93" s="19"/>
      <c r="E93" s="20"/>
      <c r="F93" s="121">
        <f t="shared" si="5"/>
        <v>0</v>
      </c>
      <c r="G93" s="19"/>
      <c r="H93" s="19"/>
      <c r="I93" s="19"/>
      <c r="J93" s="19"/>
      <c r="K93" s="21"/>
    </row>
    <row r="94" spans="1:11" s="34" customFormat="1" ht="21" customHeight="1" x14ac:dyDescent="0.25">
      <c r="A94" s="62" t="s">
        <v>93</v>
      </c>
      <c r="B94" s="152">
        <f t="shared" si="0"/>
        <v>59</v>
      </c>
      <c r="C94" s="43" t="s">
        <v>220</v>
      </c>
      <c r="D94" s="22">
        <v>-636.20000000000005</v>
      </c>
      <c r="E94" s="23">
        <v>-560</v>
      </c>
      <c r="F94" s="121">
        <f t="shared" si="5"/>
        <v>-721</v>
      </c>
      <c r="G94" s="22">
        <v>-180</v>
      </c>
      <c r="H94" s="22">
        <v>-180</v>
      </c>
      <c r="I94" s="22">
        <v>-180.5</v>
      </c>
      <c r="J94" s="22">
        <v>-180.5</v>
      </c>
      <c r="K94" s="21"/>
    </row>
    <row r="95" spans="1:11" s="34" customFormat="1" ht="21" customHeight="1" x14ac:dyDescent="0.25">
      <c r="A95" s="62" t="s">
        <v>43</v>
      </c>
      <c r="B95" s="152">
        <f t="shared" si="0"/>
        <v>60</v>
      </c>
      <c r="C95" s="43" t="s">
        <v>221</v>
      </c>
      <c r="D95" s="19"/>
      <c r="E95" s="20"/>
      <c r="F95" s="121">
        <f t="shared" si="5"/>
        <v>0</v>
      </c>
      <c r="G95" s="19"/>
      <c r="H95" s="19"/>
      <c r="I95" s="19"/>
      <c r="J95" s="19"/>
      <c r="K95" s="21"/>
    </row>
    <row r="96" spans="1:11" s="34" customFormat="1" ht="21" customHeight="1" x14ac:dyDescent="0.25">
      <c r="A96" s="62" t="s">
        <v>140</v>
      </c>
      <c r="B96" s="152">
        <f t="shared" si="0"/>
        <v>61</v>
      </c>
      <c r="C96" s="43" t="s">
        <v>222</v>
      </c>
      <c r="D96" s="19"/>
      <c r="E96" s="20"/>
      <c r="F96" s="121">
        <f t="shared" si="5"/>
        <v>0</v>
      </c>
      <c r="G96" s="19"/>
      <c r="H96" s="19"/>
      <c r="I96" s="19"/>
      <c r="J96" s="19"/>
      <c r="K96" s="21"/>
    </row>
    <row r="97" spans="1:11" s="34" customFormat="1" ht="21" customHeight="1" x14ac:dyDescent="0.25">
      <c r="A97" s="227" t="s">
        <v>141</v>
      </c>
      <c r="B97" s="228">
        <f t="shared" si="0"/>
        <v>62</v>
      </c>
      <c r="C97" s="229" t="s">
        <v>247</v>
      </c>
      <c r="D97" s="230">
        <f>D98+D99</f>
        <v>0</v>
      </c>
      <c r="E97" s="230">
        <f>E98+E99</f>
        <v>-7</v>
      </c>
      <c r="F97" s="231">
        <f t="shared" si="5"/>
        <v>-1100</v>
      </c>
      <c r="G97" s="230">
        <f>G98+G99</f>
        <v>-275</v>
      </c>
      <c r="H97" s="230">
        <f t="shared" ref="H97:J97" si="9">H98+H99</f>
        <v>-275</v>
      </c>
      <c r="I97" s="230">
        <f t="shared" si="9"/>
        <v>-275</v>
      </c>
      <c r="J97" s="230">
        <f t="shared" si="9"/>
        <v>-275</v>
      </c>
      <c r="K97" s="232"/>
    </row>
    <row r="98" spans="1:11" s="34" customFormat="1" ht="21" customHeight="1" x14ac:dyDescent="0.25">
      <c r="A98" s="218" t="s">
        <v>299</v>
      </c>
      <c r="B98" s="223"/>
      <c r="C98" s="222" t="s">
        <v>339</v>
      </c>
      <c r="D98" s="224"/>
      <c r="E98" s="224"/>
      <c r="F98" s="225"/>
      <c r="G98" s="224"/>
      <c r="H98" s="224"/>
      <c r="I98" s="224"/>
      <c r="J98" s="224"/>
      <c r="K98" s="226"/>
    </row>
    <row r="99" spans="1:11" s="34" customFormat="1" ht="40.15" customHeight="1" x14ac:dyDescent="0.25">
      <c r="A99" s="218" t="s">
        <v>57</v>
      </c>
      <c r="B99" s="223"/>
      <c r="C99" s="222"/>
      <c r="D99" s="224"/>
      <c r="E99" s="23">
        <v>-7</v>
      </c>
      <c r="F99" s="208">
        <f t="shared" ref="F99" si="10">G99+H99+I99+J99</f>
        <v>-1100</v>
      </c>
      <c r="G99" s="23">
        <v>-275</v>
      </c>
      <c r="H99" s="23">
        <v>-275</v>
      </c>
      <c r="I99" s="23">
        <v>-275</v>
      </c>
      <c r="J99" s="23">
        <v>-275</v>
      </c>
      <c r="K99" s="226"/>
    </row>
    <row r="100" spans="1:11" s="34" customFormat="1" ht="21" customHeight="1" thickBot="1" x14ac:dyDescent="0.3">
      <c r="A100" s="233" t="s">
        <v>294</v>
      </c>
      <c r="B100" s="234">
        <f>B97+1</f>
        <v>63</v>
      </c>
      <c r="C100" s="235">
        <v>1130</v>
      </c>
      <c r="D100" s="236">
        <f>D101+D102+D103+D104+D105+D106+D107+D108+D109+D110+D113+D114+D115+D116</f>
        <v>-1443.1999999999998</v>
      </c>
      <c r="E100" s="236">
        <f>E101+E102+E103+E104+E105+E106+E107+E108+E109+E110+E113+E114+E115+E116</f>
        <v>-2826.8</v>
      </c>
      <c r="F100" s="237">
        <f>G100+H100+I100+J100</f>
        <v>-6550</v>
      </c>
      <c r="G100" s="237">
        <f>G101+G102+G103+G104+G105+G106+G107+G108+G109+G110+G113+G114+G115+G116</f>
        <v>-1650</v>
      </c>
      <c r="H100" s="237">
        <f t="shared" ref="H100:J100" si="11">H101+H102+H103+H104+H105+H106+H107+H108+H109+H110+H113+H114+H115+H116</f>
        <v>-1625</v>
      </c>
      <c r="I100" s="237">
        <f t="shared" si="11"/>
        <v>-1625</v>
      </c>
      <c r="J100" s="237">
        <f t="shared" si="11"/>
        <v>-1650</v>
      </c>
      <c r="K100" s="238"/>
    </row>
    <row r="101" spans="1:11" s="34" customFormat="1" ht="21" customHeight="1" x14ac:dyDescent="0.25">
      <c r="A101" s="63" t="s">
        <v>82</v>
      </c>
      <c r="B101" s="151">
        <f t="shared" si="0"/>
        <v>64</v>
      </c>
      <c r="C101" s="131" t="s">
        <v>248</v>
      </c>
      <c r="D101" s="85"/>
      <c r="E101" s="85"/>
      <c r="F101" s="210">
        <f t="shared" si="5"/>
        <v>0</v>
      </c>
      <c r="G101" s="85"/>
      <c r="H101" s="85"/>
      <c r="I101" s="133"/>
      <c r="J101" s="85"/>
      <c r="K101" s="134"/>
    </row>
    <row r="102" spans="1:11" s="34" customFormat="1" ht="21" customHeight="1" x14ac:dyDescent="0.25">
      <c r="A102" s="62" t="s">
        <v>83</v>
      </c>
      <c r="B102" s="152">
        <f t="shared" si="0"/>
        <v>65</v>
      </c>
      <c r="C102" s="132" t="s">
        <v>249</v>
      </c>
      <c r="D102" s="20"/>
      <c r="E102" s="20"/>
      <c r="F102" s="208">
        <f t="shared" si="5"/>
        <v>0</v>
      </c>
      <c r="G102" s="20"/>
      <c r="H102" s="20"/>
      <c r="I102" s="19"/>
      <c r="J102" s="20"/>
      <c r="K102" s="33"/>
    </row>
    <row r="103" spans="1:11" s="34" customFormat="1" ht="21" customHeight="1" x14ac:dyDescent="0.25">
      <c r="A103" s="62" t="s">
        <v>138</v>
      </c>
      <c r="B103" s="152">
        <f t="shared" si="0"/>
        <v>66</v>
      </c>
      <c r="C103" s="132" t="s">
        <v>250</v>
      </c>
      <c r="D103" s="23">
        <v>-555.9</v>
      </c>
      <c r="E103" s="23">
        <v>-855.4</v>
      </c>
      <c r="F103" s="208">
        <f t="shared" si="5"/>
        <v>-1200</v>
      </c>
      <c r="G103" s="23">
        <v>-300</v>
      </c>
      <c r="H103" s="23">
        <v>-300</v>
      </c>
      <c r="I103" s="22">
        <v>-300</v>
      </c>
      <c r="J103" s="23">
        <v>-300</v>
      </c>
      <c r="K103" s="33"/>
    </row>
    <row r="104" spans="1:11" s="34" customFormat="1" ht="21" customHeight="1" x14ac:dyDescent="0.25">
      <c r="A104" s="62" t="s">
        <v>41</v>
      </c>
      <c r="B104" s="152">
        <f t="shared" si="0"/>
        <v>67</v>
      </c>
      <c r="C104" s="132" t="s">
        <v>251</v>
      </c>
      <c r="D104" s="23">
        <v>-314.2</v>
      </c>
      <c r="E104" s="23">
        <v>-180.3</v>
      </c>
      <c r="F104" s="208">
        <f t="shared" si="5"/>
        <v>-800</v>
      </c>
      <c r="G104" s="23">
        <v>-200</v>
      </c>
      <c r="H104" s="23">
        <v>-200</v>
      </c>
      <c r="I104" s="22">
        <v>-200</v>
      </c>
      <c r="J104" s="22">
        <v>-200</v>
      </c>
      <c r="K104" s="33"/>
    </row>
    <row r="105" spans="1:11" s="34" customFormat="1" ht="21" customHeight="1" x14ac:dyDescent="0.25">
      <c r="A105" s="62" t="s">
        <v>42</v>
      </c>
      <c r="B105" s="152">
        <f t="shared" si="0"/>
        <v>68</v>
      </c>
      <c r="C105" s="137" t="s">
        <v>252</v>
      </c>
      <c r="D105" s="23"/>
      <c r="E105" s="23"/>
      <c r="F105" s="208">
        <f t="shared" si="5"/>
        <v>0</v>
      </c>
      <c r="G105" s="23"/>
      <c r="H105" s="23"/>
      <c r="I105" s="22"/>
      <c r="J105" s="23"/>
      <c r="K105" s="33"/>
    </row>
    <row r="106" spans="1:11" s="34" customFormat="1" ht="21" customHeight="1" x14ac:dyDescent="0.25">
      <c r="A106" s="62" t="s">
        <v>139</v>
      </c>
      <c r="B106" s="152">
        <f t="shared" si="0"/>
        <v>69</v>
      </c>
      <c r="C106" s="137" t="s">
        <v>253</v>
      </c>
      <c r="D106" s="23">
        <v>-184.3</v>
      </c>
      <c r="E106" s="23">
        <v>-204.4</v>
      </c>
      <c r="F106" s="208">
        <f t="shared" si="5"/>
        <v>-400</v>
      </c>
      <c r="G106" s="23">
        <v>-100</v>
      </c>
      <c r="H106" s="23">
        <v>-100</v>
      </c>
      <c r="I106" s="22">
        <v>-100</v>
      </c>
      <c r="J106" s="22">
        <v>-100</v>
      </c>
      <c r="K106" s="33"/>
    </row>
    <row r="107" spans="1:11" s="34" customFormat="1" ht="21" customHeight="1" x14ac:dyDescent="0.25">
      <c r="A107" s="62" t="s">
        <v>92</v>
      </c>
      <c r="B107" s="152">
        <f t="shared" si="0"/>
        <v>70</v>
      </c>
      <c r="C107" s="137" t="s">
        <v>254</v>
      </c>
      <c r="D107" s="23"/>
      <c r="E107" s="23"/>
      <c r="F107" s="208">
        <f t="shared" si="5"/>
        <v>0</v>
      </c>
      <c r="G107" s="23"/>
      <c r="H107" s="23"/>
      <c r="I107" s="22"/>
      <c r="J107" s="23"/>
      <c r="K107" s="33"/>
    </row>
    <row r="108" spans="1:11" s="34" customFormat="1" ht="21" customHeight="1" x14ac:dyDescent="0.25">
      <c r="A108" s="62" t="s">
        <v>93</v>
      </c>
      <c r="B108" s="152">
        <f t="shared" si="0"/>
        <v>71</v>
      </c>
      <c r="C108" s="137" t="s">
        <v>255</v>
      </c>
      <c r="D108" s="23"/>
      <c r="E108" s="23"/>
      <c r="F108" s="208">
        <f t="shared" si="5"/>
        <v>0</v>
      </c>
      <c r="G108" s="23"/>
      <c r="H108" s="23"/>
      <c r="I108" s="22"/>
      <c r="J108" s="23"/>
      <c r="K108" s="33"/>
    </row>
    <row r="109" spans="1:11" s="34" customFormat="1" ht="21" customHeight="1" x14ac:dyDescent="0.25">
      <c r="A109" s="62" t="s">
        <v>43</v>
      </c>
      <c r="B109" s="152">
        <f t="shared" si="0"/>
        <v>72</v>
      </c>
      <c r="C109" s="132" t="s">
        <v>256</v>
      </c>
      <c r="D109" s="23">
        <v>-172.8</v>
      </c>
      <c r="E109" s="23">
        <v>-341</v>
      </c>
      <c r="F109" s="208">
        <f t="shared" si="5"/>
        <v>-720</v>
      </c>
      <c r="G109" s="23">
        <v>-180</v>
      </c>
      <c r="H109" s="23">
        <v>-180</v>
      </c>
      <c r="I109" s="22">
        <v>-180</v>
      </c>
      <c r="J109" s="22">
        <v>-180</v>
      </c>
      <c r="K109" s="33" t="s">
        <v>295</v>
      </c>
    </row>
    <row r="110" spans="1:11" s="34" customFormat="1" ht="21" customHeight="1" x14ac:dyDescent="0.25">
      <c r="A110" s="220" t="s">
        <v>337</v>
      </c>
      <c r="B110" s="153">
        <f t="shared" ref="B110" si="12">B109+1</f>
        <v>73</v>
      </c>
      <c r="C110" s="221" t="s">
        <v>257</v>
      </c>
      <c r="D110" s="121">
        <f>D111+D112</f>
        <v>-216</v>
      </c>
      <c r="E110" s="121">
        <f>E111+E112</f>
        <v>-763.4</v>
      </c>
      <c r="F110" s="208">
        <f t="shared" si="5"/>
        <v>-3150</v>
      </c>
      <c r="G110" s="121">
        <f>G111+G112</f>
        <v>-800</v>
      </c>
      <c r="H110" s="121">
        <f>H111+H112</f>
        <v>-775</v>
      </c>
      <c r="I110" s="121">
        <f>I111+I112</f>
        <v>-775</v>
      </c>
      <c r="J110" s="121">
        <f>J111+J112</f>
        <v>-800</v>
      </c>
      <c r="K110" s="33"/>
    </row>
    <row r="111" spans="1:11" s="34" customFormat="1" ht="21" customHeight="1" x14ac:dyDescent="0.25">
      <c r="A111" s="218" t="s">
        <v>299</v>
      </c>
      <c r="B111" s="152"/>
      <c r="C111" s="137" t="s">
        <v>336</v>
      </c>
      <c r="D111" s="23">
        <v>-214.1</v>
      </c>
      <c r="E111" s="23">
        <v>-277</v>
      </c>
      <c r="F111" s="208">
        <f t="shared" si="5"/>
        <v>-2000</v>
      </c>
      <c r="G111" s="23">
        <v>-500</v>
      </c>
      <c r="H111" s="23">
        <v>-500</v>
      </c>
      <c r="I111" s="22">
        <v>-500</v>
      </c>
      <c r="J111" s="22">
        <v>-500</v>
      </c>
      <c r="K111" s="33"/>
    </row>
    <row r="112" spans="1:11" s="34" customFormat="1" ht="21" customHeight="1" x14ac:dyDescent="0.25">
      <c r="A112" s="218" t="s">
        <v>300</v>
      </c>
      <c r="B112" s="152"/>
      <c r="C112" s="137" t="s">
        <v>338</v>
      </c>
      <c r="D112" s="23">
        <v>-1.9</v>
      </c>
      <c r="E112" s="23">
        <v>-486.4</v>
      </c>
      <c r="F112" s="208">
        <f t="shared" si="5"/>
        <v>-1150</v>
      </c>
      <c r="G112" s="212">
        <v>-300</v>
      </c>
      <c r="H112" s="212">
        <v>-275</v>
      </c>
      <c r="I112" s="212">
        <v>-275</v>
      </c>
      <c r="J112" s="184">
        <v>-300</v>
      </c>
      <c r="K112" s="33"/>
    </row>
    <row r="113" spans="1:11" s="34" customFormat="1" ht="21" customHeight="1" x14ac:dyDescent="0.25">
      <c r="A113" s="218" t="s">
        <v>300</v>
      </c>
      <c r="B113" s="152"/>
      <c r="C113" s="137" t="s">
        <v>296</v>
      </c>
      <c r="D113" s="23"/>
      <c r="E113" s="23"/>
      <c r="F113" s="208">
        <f t="shared" si="5"/>
        <v>0</v>
      </c>
      <c r="G113" s="212"/>
      <c r="H113" s="212"/>
      <c r="I113" s="184"/>
      <c r="J113" s="184"/>
      <c r="K113" s="33"/>
    </row>
    <row r="114" spans="1:11" s="34" customFormat="1" ht="38.450000000000003" customHeight="1" x14ac:dyDescent="0.25">
      <c r="A114" s="218" t="s">
        <v>57</v>
      </c>
      <c r="B114" s="152"/>
      <c r="C114" s="136" t="s">
        <v>297</v>
      </c>
      <c r="D114" s="23"/>
      <c r="E114" s="23"/>
      <c r="F114" s="208"/>
      <c r="G114" s="23"/>
      <c r="H114" s="23"/>
      <c r="I114" s="23"/>
      <c r="J114" s="23"/>
      <c r="K114" s="21"/>
    </row>
    <row r="115" spans="1:11" s="34" customFormat="1" ht="41.45" customHeight="1" thickBot="1" x14ac:dyDescent="0.3">
      <c r="A115" s="218" t="s">
        <v>301</v>
      </c>
      <c r="B115" s="160"/>
      <c r="C115" s="136" t="s">
        <v>298</v>
      </c>
      <c r="D115" s="192"/>
      <c r="E115" s="192">
        <v>-401.8</v>
      </c>
      <c r="F115" s="209">
        <f t="shared" si="5"/>
        <v>-200</v>
      </c>
      <c r="G115" s="23">
        <v>-50</v>
      </c>
      <c r="H115" s="23">
        <v>-50</v>
      </c>
      <c r="I115" s="193">
        <v>-50</v>
      </c>
      <c r="J115" s="194">
        <v>-50</v>
      </c>
      <c r="K115" s="84"/>
    </row>
    <row r="116" spans="1:11" s="34" customFormat="1" ht="21" customHeight="1" thickBot="1" x14ac:dyDescent="0.3">
      <c r="A116" s="177" t="s">
        <v>302</v>
      </c>
      <c r="B116" s="161">
        <f>B110+1</f>
        <v>74</v>
      </c>
      <c r="C116" s="138">
        <v>1140</v>
      </c>
      <c r="D116" s="178">
        <f>D117+D118</f>
        <v>0</v>
      </c>
      <c r="E116" s="179">
        <f t="shared" ref="E116" si="13">E117+E118</f>
        <v>-80.5</v>
      </c>
      <c r="F116" s="211">
        <f t="shared" ref="F116" si="14">F117+F118</f>
        <v>-80</v>
      </c>
      <c r="G116" s="179">
        <f t="shared" ref="G116" si="15">G117+G118</f>
        <v>-20</v>
      </c>
      <c r="H116" s="179">
        <f t="shared" ref="H116:J116" si="16">H117+H118</f>
        <v>-20</v>
      </c>
      <c r="I116" s="178">
        <f t="shared" si="16"/>
        <v>-20</v>
      </c>
      <c r="J116" s="178">
        <f t="shared" si="16"/>
        <v>-20</v>
      </c>
      <c r="K116" s="180"/>
    </row>
    <row r="117" spans="1:11" s="34" customFormat="1" ht="21" customHeight="1" thickBot="1" x14ac:dyDescent="0.3">
      <c r="A117" s="181" t="s">
        <v>303</v>
      </c>
      <c r="B117" s="149"/>
      <c r="C117" s="106" t="s">
        <v>305</v>
      </c>
      <c r="D117" s="103"/>
      <c r="E117" s="195">
        <v>-79.5</v>
      </c>
      <c r="F117" s="179">
        <f t="shared" si="5"/>
        <v>-40</v>
      </c>
      <c r="G117" s="195">
        <v>-10</v>
      </c>
      <c r="H117" s="195">
        <v>-10</v>
      </c>
      <c r="I117" s="195">
        <v>-10</v>
      </c>
      <c r="J117" s="195">
        <v>-10</v>
      </c>
      <c r="K117" s="182"/>
    </row>
    <row r="118" spans="1:11" s="34" customFormat="1" ht="21" customHeight="1" thickBot="1" x14ac:dyDescent="0.3">
      <c r="A118" s="181" t="s">
        <v>304</v>
      </c>
      <c r="B118" s="149"/>
      <c r="C118" s="106" t="s">
        <v>306</v>
      </c>
      <c r="D118" s="103"/>
      <c r="E118" s="195">
        <v>-1</v>
      </c>
      <c r="F118" s="179">
        <f t="shared" si="5"/>
        <v>-40</v>
      </c>
      <c r="G118" s="195">
        <v>-10</v>
      </c>
      <c r="H118" s="195">
        <v>-10</v>
      </c>
      <c r="I118" s="195">
        <v>-10</v>
      </c>
      <c r="J118" s="195">
        <v>-10</v>
      </c>
      <c r="K118" s="182"/>
    </row>
    <row r="119" spans="1:11" s="34" customFormat="1" ht="21" customHeight="1" thickBot="1" x14ac:dyDescent="0.3">
      <c r="A119" s="64"/>
      <c r="B119" s="149"/>
      <c r="C119" s="106" t="s">
        <v>307</v>
      </c>
      <c r="D119" s="103"/>
      <c r="E119" s="103"/>
      <c r="F119" s="179"/>
      <c r="G119" s="103"/>
      <c r="H119" s="103"/>
      <c r="I119" s="103"/>
      <c r="J119" s="103"/>
      <c r="K119" s="182"/>
    </row>
    <row r="120" spans="1:11" s="34" customFormat="1" ht="21" customHeight="1" thickBot="1" x14ac:dyDescent="0.3">
      <c r="A120" s="70" t="s">
        <v>150</v>
      </c>
      <c r="B120" s="157">
        <f>B116+1</f>
        <v>75</v>
      </c>
      <c r="C120" s="15">
        <v>1150</v>
      </c>
      <c r="D120" s="27"/>
      <c r="E120" s="158"/>
      <c r="F120" s="170"/>
      <c r="G120" s="27"/>
      <c r="H120" s="27"/>
      <c r="I120" s="27"/>
      <c r="J120" s="27"/>
      <c r="K120" s="183"/>
    </row>
    <row r="121" spans="1:11" s="34" customFormat="1" ht="21" customHeight="1" x14ac:dyDescent="0.25">
      <c r="A121" s="63" t="s">
        <v>82</v>
      </c>
      <c r="B121" s="151">
        <f>B120+1</f>
        <v>76</v>
      </c>
      <c r="C121" s="43" t="s">
        <v>102</v>
      </c>
      <c r="D121" s="16"/>
      <c r="E121" s="16"/>
      <c r="F121" s="174">
        <f t="shared" si="5"/>
        <v>0</v>
      </c>
      <c r="G121" s="16"/>
      <c r="H121" s="16"/>
      <c r="I121" s="16"/>
      <c r="J121" s="16"/>
      <c r="K121" s="18"/>
    </row>
    <row r="122" spans="1:11" s="34" customFormat="1" ht="21" customHeight="1" x14ac:dyDescent="0.25">
      <c r="A122" s="62" t="s">
        <v>83</v>
      </c>
      <c r="B122" s="152">
        <f t="shared" ref="B122:B188" si="17">B121+1</f>
        <v>77</v>
      </c>
      <c r="C122" s="43" t="s">
        <v>153</v>
      </c>
      <c r="D122" s="19"/>
      <c r="E122" s="20"/>
      <c r="F122" s="121">
        <f t="shared" si="5"/>
        <v>0</v>
      </c>
      <c r="G122" s="19"/>
      <c r="H122" s="19"/>
      <c r="I122" s="19"/>
      <c r="J122" s="19"/>
      <c r="K122" s="21"/>
    </row>
    <row r="123" spans="1:11" s="34" customFormat="1" ht="21" customHeight="1" x14ac:dyDescent="0.25">
      <c r="A123" s="62" t="s">
        <v>138</v>
      </c>
      <c r="B123" s="152">
        <f t="shared" si="17"/>
        <v>78</v>
      </c>
      <c r="C123" s="43" t="s">
        <v>154</v>
      </c>
      <c r="D123" s="19"/>
      <c r="E123" s="20"/>
      <c r="F123" s="121">
        <f t="shared" si="5"/>
        <v>0</v>
      </c>
      <c r="G123" s="19"/>
      <c r="H123" s="19"/>
      <c r="I123" s="19"/>
      <c r="J123" s="19"/>
      <c r="K123" s="21"/>
    </row>
    <row r="124" spans="1:11" s="34" customFormat="1" ht="21" customHeight="1" x14ac:dyDescent="0.25">
      <c r="A124" s="62" t="s">
        <v>41</v>
      </c>
      <c r="B124" s="152">
        <f t="shared" si="17"/>
        <v>79</v>
      </c>
      <c r="C124" s="43" t="s">
        <v>223</v>
      </c>
      <c r="D124" s="19"/>
      <c r="E124" s="20"/>
      <c r="F124" s="121">
        <f t="shared" si="5"/>
        <v>0</v>
      </c>
      <c r="G124" s="19"/>
      <c r="H124" s="19"/>
      <c r="I124" s="19"/>
      <c r="J124" s="19"/>
      <c r="K124" s="21"/>
    </row>
    <row r="125" spans="1:11" s="34" customFormat="1" ht="21" customHeight="1" x14ac:dyDescent="0.25">
      <c r="A125" s="62" t="s">
        <v>42</v>
      </c>
      <c r="B125" s="152">
        <f t="shared" si="17"/>
        <v>80</v>
      </c>
      <c r="C125" s="43" t="s">
        <v>224</v>
      </c>
      <c r="D125" s="19"/>
      <c r="E125" s="20"/>
      <c r="F125" s="121">
        <f t="shared" si="5"/>
        <v>0</v>
      </c>
      <c r="G125" s="19"/>
      <c r="H125" s="19"/>
      <c r="I125" s="19"/>
      <c r="J125" s="19"/>
      <c r="K125" s="21"/>
    </row>
    <row r="126" spans="1:11" s="34" customFormat="1" ht="21" customHeight="1" x14ac:dyDescent="0.25">
      <c r="A126" s="62" t="s">
        <v>139</v>
      </c>
      <c r="B126" s="152">
        <f t="shared" si="17"/>
        <v>81</v>
      </c>
      <c r="C126" s="43" t="s">
        <v>258</v>
      </c>
      <c r="D126" s="19"/>
      <c r="E126" s="20"/>
      <c r="F126" s="121">
        <f t="shared" si="5"/>
        <v>0</v>
      </c>
      <c r="G126" s="19"/>
      <c r="H126" s="19"/>
      <c r="I126" s="19"/>
      <c r="J126" s="19"/>
      <c r="K126" s="21"/>
    </row>
    <row r="127" spans="1:11" s="34" customFormat="1" ht="21" customHeight="1" x14ac:dyDescent="0.25">
      <c r="A127" s="62" t="s">
        <v>92</v>
      </c>
      <c r="B127" s="152">
        <f t="shared" si="17"/>
        <v>82</v>
      </c>
      <c r="C127" s="43" t="s">
        <v>259</v>
      </c>
      <c r="D127" s="19"/>
      <c r="E127" s="20"/>
      <c r="F127" s="121">
        <f t="shared" ref="F127:F180" si="18">G127+H127+I127+J127</f>
        <v>0</v>
      </c>
      <c r="G127" s="19"/>
      <c r="H127" s="19"/>
      <c r="I127" s="19"/>
      <c r="J127" s="19"/>
      <c r="K127" s="21"/>
    </row>
    <row r="128" spans="1:11" s="34" customFormat="1" ht="21" customHeight="1" x14ac:dyDescent="0.25">
      <c r="A128" s="62" t="s">
        <v>93</v>
      </c>
      <c r="B128" s="152">
        <f t="shared" si="17"/>
        <v>83</v>
      </c>
      <c r="C128" s="43" t="s">
        <v>260</v>
      </c>
      <c r="D128" s="19"/>
      <c r="E128" s="20"/>
      <c r="F128" s="121">
        <f t="shared" si="18"/>
        <v>0</v>
      </c>
      <c r="G128" s="19"/>
      <c r="H128" s="19"/>
      <c r="I128" s="19"/>
      <c r="J128" s="19"/>
      <c r="K128" s="21"/>
    </row>
    <row r="129" spans="1:11" s="34" customFormat="1" ht="21" customHeight="1" x14ac:dyDescent="0.25">
      <c r="A129" s="62" t="s">
        <v>43</v>
      </c>
      <c r="B129" s="152">
        <f t="shared" si="17"/>
        <v>84</v>
      </c>
      <c r="C129" s="43" t="s">
        <v>261</v>
      </c>
      <c r="D129" s="19"/>
      <c r="E129" s="20"/>
      <c r="F129" s="121">
        <f t="shared" si="18"/>
        <v>0</v>
      </c>
      <c r="G129" s="19"/>
      <c r="H129" s="19"/>
      <c r="I129" s="19"/>
      <c r="J129" s="19"/>
      <c r="K129" s="21"/>
    </row>
    <row r="130" spans="1:11" s="34" customFormat="1" ht="21" customHeight="1" thickBot="1" x14ac:dyDescent="0.3">
      <c r="A130" s="65" t="s">
        <v>140</v>
      </c>
      <c r="B130" s="155">
        <f t="shared" si="17"/>
        <v>85</v>
      </c>
      <c r="C130" s="56" t="s">
        <v>262</v>
      </c>
      <c r="D130" s="24"/>
      <c r="E130" s="36"/>
      <c r="F130" s="126">
        <f t="shared" si="18"/>
        <v>0</v>
      </c>
      <c r="G130" s="25"/>
      <c r="H130" s="24"/>
      <c r="I130" s="24"/>
      <c r="J130" s="24"/>
      <c r="K130" s="26"/>
    </row>
    <row r="131" spans="1:11" s="34" customFormat="1" ht="21" customHeight="1" thickBot="1" x14ac:dyDescent="0.3">
      <c r="A131" s="70" t="s">
        <v>228</v>
      </c>
      <c r="B131" s="157">
        <f t="shared" si="17"/>
        <v>86</v>
      </c>
      <c r="C131" s="15">
        <v>1160</v>
      </c>
      <c r="D131" s="27">
        <f>D132+D133+D134+D135+D136</f>
        <v>-9134.6</v>
      </c>
      <c r="E131" s="158">
        <f>E132+E133+E134+E135+E136</f>
        <v>-9984.7999999999993</v>
      </c>
      <c r="F131" s="170">
        <f t="shared" si="18"/>
        <v>-13963.9</v>
      </c>
      <c r="G131" s="27">
        <f t="shared" ref="G131:J131" si="19">G132+G133+G134+G135+G136</f>
        <v>-5496.2</v>
      </c>
      <c r="H131" s="27">
        <f t="shared" si="19"/>
        <v>-2123.9</v>
      </c>
      <c r="I131" s="27">
        <f t="shared" si="19"/>
        <v>-1599</v>
      </c>
      <c r="J131" s="27">
        <f t="shared" si="19"/>
        <v>-4744.7999999999993</v>
      </c>
      <c r="K131" s="183"/>
    </row>
    <row r="132" spans="1:11" s="34" customFormat="1" ht="22.5" customHeight="1" x14ac:dyDescent="0.25">
      <c r="A132" s="66" t="s">
        <v>113</v>
      </c>
      <c r="B132" s="162">
        <f t="shared" si="17"/>
        <v>87</v>
      </c>
      <c r="C132" s="47" t="s">
        <v>225</v>
      </c>
      <c r="D132" s="90">
        <v>-2862.4</v>
      </c>
      <c r="E132" s="90">
        <v>-3684.2</v>
      </c>
      <c r="F132" s="174">
        <f t="shared" si="18"/>
        <v>-5312.7</v>
      </c>
      <c r="G132" s="89">
        <v>-2737.9</v>
      </c>
      <c r="H132" s="90">
        <v>-482.6</v>
      </c>
      <c r="I132" s="90">
        <v>0</v>
      </c>
      <c r="J132" s="90">
        <v>-2092.1999999999998</v>
      </c>
      <c r="K132" s="18"/>
    </row>
    <row r="133" spans="1:11" s="34" customFormat="1" ht="22.5" customHeight="1" x14ac:dyDescent="0.25">
      <c r="A133" s="61" t="s">
        <v>114</v>
      </c>
      <c r="B133" s="152">
        <f t="shared" si="17"/>
        <v>88</v>
      </c>
      <c r="C133" s="47" t="s">
        <v>226</v>
      </c>
      <c r="D133" s="22">
        <v>-839.8</v>
      </c>
      <c r="E133" s="22">
        <v>-773.3</v>
      </c>
      <c r="F133" s="121">
        <f t="shared" si="18"/>
        <v>-982.7</v>
      </c>
      <c r="G133" s="23">
        <v>-245.6</v>
      </c>
      <c r="H133" s="22">
        <v>-245.7</v>
      </c>
      <c r="I133" s="22">
        <v>-245.7</v>
      </c>
      <c r="J133" s="22">
        <v>-245.7</v>
      </c>
      <c r="K133" s="21"/>
    </row>
    <row r="134" spans="1:11" s="34" customFormat="1" ht="22.5" customHeight="1" x14ac:dyDescent="0.25">
      <c r="A134" s="61" t="s">
        <v>115</v>
      </c>
      <c r="B134" s="152">
        <f t="shared" si="17"/>
        <v>89</v>
      </c>
      <c r="C134" s="47" t="s">
        <v>227</v>
      </c>
      <c r="D134" s="22">
        <v>-4452.6000000000004</v>
      </c>
      <c r="E134" s="22">
        <v>-4686.3</v>
      </c>
      <c r="F134" s="121">
        <f t="shared" si="18"/>
        <v>-6122</v>
      </c>
      <c r="G134" s="23">
        <v>-1856.4</v>
      </c>
      <c r="H134" s="22">
        <v>-1224.7</v>
      </c>
      <c r="I134" s="22">
        <v>-1191</v>
      </c>
      <c r="J134" s="22">
        <v>-1849.9</v>
      </c>
      <c r="K134" s="21"/>
    </row>
    <row r="135" spans="1:11" s="34" customFormat="1" ht="22.5" customHeight="1" x14ac:dyDescent="0.25">
      <c r="A135" s="61" t="s">
        <v>116</v>
      </c>
      <c r="B135" s="152">
        <f t="shared" si="17"/>
        <v>90</v>
      </c>
      <c r="C135" s="47" t="s">
        <v>263</v>
      </c>
      <c r="D135" s="22">
        <v>-883.8</v>
      </c>
      <c r="E135" s="22">
        <v>-741</v>
      </c>
      <c r="F135" s="121">
        <f t="shared" si="18"/>
        <v>-1346.5</v>
      </c>
      <c r="G135" s="23">
        <v>-606.29999999999995</v>
      </c>
      <c r="H135" s="22">
        <v>-120.9</v>
      </c>
      <c r="I135" s="22">
        <v>-112.3</v>
      </c>
      <c r="J135" s="22">
        <v>-507</v>
      </c>
      <c r="K135" s="21"/>
    </row>
    <row r="136" spans="1:11" s="34" customFormat="1" ht="40.5" customHeight="1" thickBot="1" x14ac:dyDescent="0.3">
      <c r="A136" s="67" t="s">
        <v>151</v>
      </c>
      <c r="B136" s="155">
        <f t="shared" si="17"/>
        <v>91</v>
      </c>
      <c r="C136" s="57" t="s">
        <v>264</v>
      </c>
      <c r="D136" s="184">
        <v>-96</v>
      </c>
      <c r="E136" s="184">
        <v>-100</v>
      </c>
      <c r="F136" s="126">
        <f t="shared" si="18"/>
        <v>-200</v>
      </c>
      <c r="G136" s="212">
        <v>-50</v>
      </c>
      <c r="H136" s="212">
        <v>-50</v>
      </c>
      <c r="I136" s="212">
        <v>-50</v>
      </c>
      <c r="J136" s="212">
        <v>-50</v>
      </c>
      <c r="K136" s="26"/>
    </row>
    <row r="137" spans="1:11" s="34" customFormat="1" ht="23.25" customHeight="1" thickBot="1" x14ac:dyDescent="0.3">
      <c r="A137" s="70" t="s">
        <v>152</v>
      </c>
      <c r="B137" s="157">
        <f t="shared" si="17"/>
        <v>92</v>
      </c>
      <c r="C137" s="15">
        <v>1170</v>
      </c>
      <c r="D137" s="27">
        <f>D138+D139+D140</f>
        <v>0</v>
      </c>
      <c r="E137" s="158">
        <f>E138+E139+E140</f>
        <v>0</v>
      </c>
      <c r="F137" s="170">
        <f t="shared" si="18"/>
        <v>0</v>
      </c>
      <c r="G137" s="27">
        <f t="shared" ref="G137:J137" si="20">G138+G139+G140</f>
        <v>0</v>
      </c>
      <c r="H137" s="27">
        <f t="shared" si="20"/>
        <v>0</v>
      </c>
      <c r="I137" s="27">
        <f t="shared" si="20"/>
        <v>0</v>
      </c>
      <c r="J137" s="27">
        <f t="shared" si="20"/>
        <v>0</v>
      </c>
      <c r="K137" s="147"/>
    </row>
    <row r="138" spans="1:11" s="34" customFormat="1" ht="24.75" customHeight="1" x14ac:dyDescent="0.25">
      <c r="A138" s="66" t="s">
        <v>94</v>
      </c>
      <c r="B138" s="151">
        <f t="shared" si="17"/>
        <v>93</v>
      </c>
      <c r="C138" s="47" t="s">
        <v>265</v>
      </c>
      <c r="D138" s="16"/>
      <c r="E138" s="16"/>
      <c r="F138" s="174">
        <f t="shared" si="18"/>
        <v>0</v>
      </c>
      <c r="G138" s="17"/>
      <c r="H138" s="16"/>
      <c r="I138" s="16"/>
      <c r="J138" s="16"/>
      <c r="K138" s="18"/>
    </row>
    <row r="139" spans="1:11" s="34" customFormat="1" ht="24.75" customHeight="1" x14ac:dyDescent="0.25">
      <c r="A139" s="61" t="s">
        <v>95</v>
      </c>
      <c r="B139" s="152">
        <f t="shared" si="17"/>
        <v>94</v>
      </c>
      <c r="C139" s="101" t="s">
        <v>266</v>
      </c>
      <c r="D139" s="19"/>
      <c r="E139" s="19"/>
      <c r="F139" s="121">
        <f t="shared" si="18"/>
        <v>0</v>
      </c>
      <c r="G139" s="20"/>
      <c r="H139" s="19"/>
      <c r="I139" s="19"/>
      <c r="J139" s="19"/>
      <c r="K139" s="21"/>
    </row>
    <row r="140" spans="1:11" s="34" customFormat="1" ht="24.75" customHeight="1" thickBot="1" x14ac:dyDescent="0.3">
      <c r="A140" s="67" t="s">
        <v>96</v>
      </c>
      <c r="B140" s="155">
        <f t="shared" si="17"/>
        <v>95</v>
      </c>
      <c r="C140" s="102" t="s">
        <v>267</v>
      </c>
      <c r="D140" s="24"/>
      <c r="E140" s="24"/>
      <c r="F140" s="126">
        <f t="shared" si="18"/>
        <v>0</v>
      </c>
      <c r="G140" s="25"/>
      <c r="H140" s="24"/>
      <c r="I140" s="24"/>
      <c r="J140" s="24"/>
      <c r="K140" s="26"/>
    </row>
    <row r="141" spans="1:11" s="34" customFormat="1" ht="31.5" customHeight="1" thickBot="1" x14ac:dyDescent="0.3">
      <c r="A141" s="64" t="s">
        <v>201</v>
      </c>
      <c r="B141" s="149">
        <f t="shared" si="17"/>
        <v>96</v>
      </c>
      <c r="C141" s="106">
        <v>1180</v>
      </c>
      <c r="D141" s="105"/>
      <c r="E141" s="105">
        <v>1231.5999999999999</v>
      </c>
      <c r="F141" s="170">
        <f t="shared" si="18"/>
        <v>0</v>
      </c>
      <c r="G141" s="105"/>
      <c r="H141" s="105"/>
      <c r="I141" s="105"/>
      <c r="J141" s="105"/>
      <c r="K141" s="55"/>
    </row>
    <row r="142" spans="1:11" s="34" customFormat="1" ht="36.75" customHeight="1" thickBot="1" x14ac:dyDescent="0.3">
      <c r="A142" s="63" t="s">
        <v>205</v>
      </c>
      <c r="B142" s="160">
        <f t="shared" si="17"/>
        <v>97</v>
      </c>
      <c r="C142" s="107">
        <v>1190</v>
      </c>
      <c r="D142" s="103"/>
      <c r="E142" s="103">
        <v>216.2</v>
      </c>
      <c r="F142" s="174">
        <f t="shared" si="18"/>
        <v>0</v>
      </c>
      <c r="G142" s="103"/>
      <c r="H142" s="103"/>
      <c r="I142" s="103"/>
      <c r="J142" s="103"/>
      <c r="K142" s="104"/>
    </row>
    <row r="143" spans="1:11" s="34" customFormat="1" ht="48.75" customHeight="1" thickBot="1" x14ac:dyDescent="0.3">
      <c r="A143" s="70" t="s">
        <v>155</v>
      </c>
      <c r="B143" s="157">
        <f t="shared" si="17"/>
        <v>98</v>
      </c>
      <c r="C143" s="15">
        <v>1200</v>
      </c>
      <c r="D143" s="27"/>
      <c r="E143" s="158"/>
      <c r="F143" s="170">
        <f t="shared" si="18"/>
        <v>0</v>
      </c>
      <c r="G143" s="28"/>
      <c r="H143" s="27"/>
      <c r="I143" s="27"/>
      <c r="J143" s="27"/>
      <c r="K143" s="29"/>
    </row>
    <row r="144" spans="1:11" s="34" customFormat="1" ht="25.5" customHeight="1" thickBot="1" x14ac:dyDescent="0.3">
      <c r="A144" s="70" t="s">
        <v>44</v>
      </c>
      <c r="B144" s="157">
        <f t="shared" si="17"/>
        <v>99</v>
      </c>
      <c r="C144" s="15">
        <v>1210</v>
      </c>
      <c r="D144" s="27">
        <f>D42+D36+D32+D31+D30</f>
        <v>181197.9</v>
      </c>
      <c r="E144" s="27">
        <f>E42+E36+E32+E31+E30</f>
        <v>191607.9</v>
      </c>
      <c r="F144" s="170">
        <f t="shared" si="18"/>
        <v>189498.9</v>
      </c>
      <c r="G144" s="28">
        <f t="shared" ref="G144:J144" si="21">G42+G36+G32+G31+G30</f>
        <v>49517.4</v>
      </c>
      <c r="H144" s="27">
        <f t="shared" si="21"/>
        <v>46020.1</v>
      </c>
      <c r="I144" s="27">
        <f t="shared" si="21"/>
        <v>45395.3</v>
      </c>
      <c r="J144" s="27">
        <f t="shared" si="21"/>
        <v>48566.1</v>
      </c>
      <c r="K144" s="29"/>
    </row>
    <row r="145" spans="1:11" s="34" customFormat="1" ht="24.75" customHeight="1" thickBot="1" x14ac:dyDescent="0.3">
      <c r="A145" s="129" t="s">
        <v>45</v>
      </c>
      <c r="B145" s="157">
        <f t="shared" si="17"/>
        <v>100</v>
      </c>
      <c r="C145" s="130">
        <v>1220</v>
      </c>
      <c r="D145" s="165">
        <f>D55</f>
        <v>-170264.20000000004</v>
      </c>
      <c r="E145" s="165">
        <f>E55</f>
        <v>-178859.09999999998</v>
      </c>
      <c r="F145" s="170">
        <f t="shared" si="18"/>
        <v>-189498.9</v>
      </c>
      <c r="G145" s="164">
        <f t="shared" ref="G145:J145" si="22">G55</f>
        <v>-49517.399999999994</v>
      </c>
      <c r="H145" s="165">
        <f t="shared" si="22"/>
        <v>-46020.1</v>
      </c>
      <c r="I145" s="165">
        <f t="shared" si="22"/>
        <v>-45395.3</v>
      </c>
      <c r="J145" s="165">
        <f t="shared" si="22"/>
        <v>-48566.100000000006</v>
      </c>
      <c r="K145" s="166"/>
    </row>
    <row r="146" spans="1:11" s="34" customFormat="1" ht="22.5" customHeight="1" thickBot="1" x14ac:dyDescent="0.3">
      <c r="A146" s="129" t="s">
        <v>46</v>
      </c>
      <c r="B146" s="157">
        <f t="shared" si="17"/>
        <v>101</v>
      </c>
      <c r="C146" s="130">
        <v>1230</v>
      </c>
      <c r="D146" s="165">
        <f>SUM(D144+D145)</f>
        <v>10933.699999999953</v>
      </c>
      <c r="E146" s="163">
        <f t="shared" ref="E146" si="23">SUM(E144+E145)</f>
        <v>12748.800000000017</v>
      </c>
      <c r="F146" s="178">
        <f t="shared" ref="F146" si="24">SUM(F144+F145)</f>
        <v>0</v>
      </c>
      <c r="G146" s="165">
        <f t="shared" ref="G146" si="25">SUM(G144+G145)</f>
        <v>7.2759576141834259E-12</v>
      </c>
      <c r="H146" s="165">
        <f t="shared" ref="H146:J146" si="26">SUM(H144+H145)</f>
        <v>0</v>
      </c>
      <c r="I146" s="165">
        <f t="shared" si="26"/>
        <v>0</v>
      </c>
      <c r="J146" s="165">
        <f t="shared" si="26"/>
        <v>-7.2759576141834259E-12</v>
      </c>
      <c r="K146" s="185"/>
    </row>
    <row r="147" spans="1:11" s="34" customFormat="1" ht="25.5" customHeight="1" thickBot="1" x14ac:dyDescent="0.3">
      <c r="A147" s="70" t="s">
        <v>47</v>
      </c>
      <c r="B147" s="157">
        <f t="shared" si="17"/>
        <v>102</v>
      </c>
      <c r="C147" s="15">
        <v>2000</v>
      </c>
      <c r="D147" s="27">
        <f>D148+D150+D151+D149</f>
        <v>19511.3</v>
      </c>
      <c r="E147" s="27">
        <f>E148+E150+E151+E149</f>
        <v>25873.599999999999</v>
      </c>
      <c r="F147" s="170">
        <f t="shared" si="18"/>
        <v>54576</v>
      </c>
      <c r="G147" s="28">
        <f t="shared" ref="G147:J147" si="27">G148+G150+G151+G149</f>
        <v>13644</v>
      </c>
      <c r="H147" s="28">
        <f t="shared" si="27"/>
        <v>13644</v>
      </c>
      <c r="I147" s="28">
        <f t="shared" si="27"/>
        <v>13644</v>
      </c>
      <c r="J147" s="28">
        <f t="shared" si="27"/>
        <v>13644</v>
      </c>
      <c r="K147" s="29"/>
    </row>
    <row r="148" spans="1:11" s="34" customFormat="1" ht="44.25" customHeight="1" x14ac:dyDescent="0.25">
      <c r="A148" s="62" t="s">
        <v>317</v>
      </c>
      <c r="B148" s="151">
        <f t="shared" si="17"/>
        <v>103</v>
      </c>
      <c r="C148" s="50">
        <v>2010</v>
      </c>
      <c r="D148" s="22">
        <v>6231</v>
      </c>
      <c r="E148" s="22">
        <v>7236</v>
      </c>
      <c r="F148" s="173">
        <f t="shared" si="18"/>
        <v>8078</v>
      </c>
      <c r="G148" s="23">
        <v>2019.5</v>
      </c>
      <c r="H148" s="23">
        <v>2019.5</v>
      </c>
      <c r="I148" s="23">
        <v>2019.5</v>
      </c>
      <c r="J148" s="23">
        <v>2019.5</v>
      </c>
      <c r="K148" s="21"/>
    </row>
    <row r="149" spans="1:11" s="34" customFormat="1" ht="44.25" customHeight="1" x14ac:dyDescent="0.25">
      <c r="A149" s="62" t="s">
        <v>316</v>
      </c>
      <c r="B149" s="152">
        <f t="shared" si="17"/>
        <v>104</v>
      </c>
      <c r="C149" s="50">
        <v>2020</v>
      </c>
      <c r="D149" s="22">
        <v>11075</v>
      </c>
      <c r="E149" s="22">
        <v>12862.1</v>
      </c>
      <c r="F149" s="121">
        <f t="shared" si="18"/>
        <v>14368</v>
      </c>
      <c r="G149" s="23">
        <v>3592</v>
      </c>
      <c r="H149" s="23">
        <v>3592</v>
      </c>
      <c r="I149" s="23">
        <v>3592</v>
      </c>
      <c r="J149" s="23">
        <v>3592</v>
      </c>
      <c r="K149" s="21"/>
    </row>
    <row r="150" spans="1:11" s="34" customFormat="1" ht="22.5" customHeight="1" x14ac:dyDescent="0.25">
      <c r="A150" s="62" t="s">
        <v>308</v>
      </c>
      <c r="B150" s="152">
        <f t="shared" si="17"/>
        <v>105</v>
      </c>
      <c r="C150" s="50">
        <v>2030</v>
      </c>
      <c r="D150" s="22"/>
      <c r="E150" s="22"/>
      <c r="F150" s="121">
        <f t="shared" si="18"/>
        <v>25530</v>
      </c>
      <c r="G150" s="23">
        <v>6382.5</v>
      </c>
      <c r="H150" s="22">
        <v>6382.5</v>
      </c>
      <c r="I150" s="22">
        <v>6382.5</v>
      </c>
      <c r="J150" s="22">
        <v>6382.5</v>
      </c>
      <c r="K150" s="21"/>
    </row>
    <row r="151" spans="1:11" s="34" customFormat="1" ht="38.450000000000003" customHeight="1" x14ac:dyDescent="0.25">
      <c r="A151" s="62" t="s">
        <v>309</v>
      </c>
      <c r="B151" s="155" t="s">
        <v>311</v>
      </c>
      <c r="C151" s="51" t="s">
        <v>310</v>
      </c>
      <c r="D151" s="184">
        <v>2205.3000000000002</v>
      </c>
      <c r="E151" s="184">
        <v>5775.5</v>
      </c>
      <c r="F151" s="126">
        <f t="shared" si="18"/>
        <v>6600</v>
      </c>
      <c r="G151" s="212">
        <v>1650</v>
      </c>
      <c r="H151" s="212">
        <v>1650</v>
      </c>
      <c r="I151" s="212">
        <v>1650</v>
      </c>
      <c r="J151" s="212">
        <v>1650</v>
      </c>
      <c r="K151" s="26"/>
    </row>
    <row r="152" spans="1:11" s="69" customFormat="1" ht="22.5" customHeight="1" thickBot="1" x14ac:dyDescent="0.3">
      <c r="A152" s="65" t="s">
        <v>48</v>
      </c>
      <c r="B152" s="156">
        <f>B150+1</f>
        <v>106</v>
      </c>
      <c r="C152" s="51">
        <v>2040</v>
      </c>
      <c r="D152" s="24"/>
      <c r="E152" s="24"/>
      <c r="F152" s="176">
        <f t="shared" si="18"/>
        <v>0</v>
      </c>
      <c r="G152" s="212"/>
      <c r="H152" s="184"/>
      <c r="I152" s="184"/>
      <c r="J152" s="184"/>
      <c r="K152" s="26"/>
    </row>
    <row r="153" spans="1:11" s="34" customFormat="1" ht="22.5" customHeight="1" thickBot="1" x14ac:dyDescent="0.3">
      <c r="A153" s="64" t="s">
        <v>49</v>
      </c>
      <c r="B153" s="149">
        <f t="shared" si="17"/>
        <v>107</v>
      </c>
      <c r="C153" s="106">
        <v>3000</v>
      </c>
      <c r="D153" s="105"/>
      <c r="E153" s="105"/>
      <c r="F153" s="170">
        <f t="shared" si="18"/>
        <v>0</v>
      </c>
      <c r="G153" s="48"/>
      <c r="H153" s="105"/>
      <c r="I153" s="105"/>
      <c r="J153" s="105"/>
      <c r="K153" s="49"/>
    </row>
    <row r="154" spans="1:11" s="34" customFormat="1" ht="22.5" customHeight="1" x14ac:dyDescent="0.25">
      <c r="A154" s="63" t="s">
        <v>50</v>
      </c>
      <c r="B154" s="151">
        <f t="shared" si="17"/>
        <v>108</v>
      </c>
      <c r="C154" s="43">
        <v>3010</v>
      </c>
      <c r="D154" s="16"/>
      <c r="E154" s="16"/>
      <c r="F154" s="173">
        <f t="shared" si="18"/>
        <v>0</v>
      </c>
      <c r="G154" s="17"/>
      <c r="H154" s="16"/>
      <c r="I154" s="16"/>
      <c r="J154" s="16"/>
      <c r="K154" s="18"/>
    </row>
    <row r="155" spans="1:11" s="34" customFormat="1" ht="44.25" customHeight="1" x14ac:dyDescent="0.25">
      <c r="A155" s="62" t="s">
        <v>51</v>
      </c>
      <c r="B155" s="152">
        <f t="shared" si="17"/>
        <v>109</v>
      </c>
      <c r="C155" s="50">
        <v>3020</v>
      </c>
      <c r="D155" s="19"/>
      <c r="E155" s="19"/>
      <c r="F155" s="121">
        <f t="shared" si="18"/>
        <v>0</v>
      </c>
      <c r="G155" s="20"/>
      <c r="H155" s="19"/>
      <c r="I155" s="19"/>
      <c r="J155" s="19"/>
      <c r="K155" s="21"/>
    </row>
    <row r="156" spans="1:11" s="34" customFormat="1" ht="22.5" customHeight="1" x14ac:dyDescent="0.25">
      <c r="A156" s="62" t="s">
        <v>52</v>
      </c>
      <c r="B156" s="152">
        <f t="shared" si="17"/>
        <v>110</v>
      </c>
      <c r="C156" s="50">
        <v>3030</v>
      </c>
      <c r="D156" s="19"/>
      <c r="E156" s="19"/>
      <c r="F156" s="121">
        <f t="shared" si="18"/>
        <v>0</v>
      </c>
      <c r="G156" s="20">
        <f>G158+G162</f>
        <v>0</v>
      </c>
      <c r="H156" s="20">
        <f>H158+H162</f>
        <v>0</v>
      </c>
      <c r="I156" s="20">
        <f>I158+I162</f>
        <v>0</v>
      </c>
      <c r="J156" s="20">
        <f>J158+J162</f>
        <v>0</v>
      </c>
      <c r="K156" s="21"/>
    </row>
    <row r="157" spans="1:11" s="69" customFormat="1" ht="22.5" customHeight="1" x14ac:dyDescent="0.25">
      <c r="A157" s="62" t="s">
        <v>53</v>
      </c>
      <c r="B157" s="152">
        <f t="shared" si="17"/>
        <v>111</v>
      </c>
      <c r="C157" s="50" t="s">
        <v>156</v>
      </c>
      <c r="D157" s="19"/>
      <c r="E157" s="19"/>
      <c r="F157" s="121">
        <f t="shared" si="18"/>
        <v>0</v>
      </c>
      <c r="G157" s="20"/>
      <c r="H157" s="19"/>
      <c r="I157" s="19"/>
      <c r="J157" s="19"/>
      <c r="K157" s="21"/>
    </row>
    <row r="158" spans="1:11" s="34" customFormat="1" ht="22.5" customHeight="1" x14ac:dyDescent="0.25">
      <c r="A158" s="62" t="s">
        <v>54</v>
      </c>
      <c r="B158" s="152">
        <f t="shared" si="17"/>
        <v>112</v>
      </c>
      <c r="C158" s="50" t="s">
        <v>157</v>
      </c>
      <c r="D158" s="19"/>
      <c r="E158" s="19"/>
      <c r="F158" s="121">
        <f t="shared" si="18"/>
        <v>0</v>
      </c>
      <c r="G158" s="20"/>
      <c r="H158" s="19"/>
      <c r="I158" s="19"/>
      <c r="J158" s="19"/>
      <c r="K158" s="21"/>
    </row>
    <row r="159" spans="1:11" s="34" customFormat="1" ht="45.75" customHeight="1" x14ac:dyDescent="0.25">
      <c r="A159" s="62" t="s">
        <v>55</v>
      </c>
      <c r="B159" s="152">
        <f t="shared" si="17"/>
        <v>113</v>
      </c>
      <c r="C159" s="50" t="s">
        <v>158</v>
      </c>
      <c r="D159" s="19"/>
      <c r="E159" s="19"/>
      <c r="F159" s="121">
        <f t="shared" si="18"/>
        <v>0</v>
      </c>
      <c r="G159" s="20"/>
      <c r="H159" s="19"/>
      <c r="I159" s="19"/>
      <c r="J159" s="19"/>
      <c r="K159" s="21"/>
    </row>
    <row r="160" spans="1:11" s="34" customFormat="1" ht="22.5" customHeight="1" x14ac:dyDescent="0.25">
      <c r="A160" s="62" t="s">
        <v>56</v>
      </c>
      <c r="B160" s="152">
        <f t="shared" si="17"/>
        <v>114</v>
      </c>
      <c r="C160" s="50" t="s">
        <v>159</v>
      </c>
      <c r="D160" s="19"/>
      <c r="E160" s="19"/>
      <c r="F160" s="121">
        <f t="shared" si="18"/>
        <v>0</v>
      </c>
      <c r="G160" s="20"/>
      <c r="H160" s="19"/>
      <c r="I160" s="19"/>
      <c r="J160" s="19"/>
      <c r="K160" s="21"/>
    </row>
    <row r="161" spans="1:11" s="34" customFormat="1" ht="45.75" customHeight="1" x14ac:dyDescent="0.25">
      <c r="A161" s="62" t="s">
        <v>57</v>
      </c>
      <c r="B161" s="152">
        <f t="shared" si="17"/>
        <v>115</v>
      </c>
      <c r="C161" s="50" t="s">
        <v>160</v>
      </c>
      <c r="D161" s="19"/>
      <c r="E161" s="19"/>
      <c r="F161" s="121">
        <f t="shared" si="18"/>
        <v>0</v>
      </c>
      <c r="G161" s="20"/>
      <c r="H161" s="19"/>
      <c r="I161" s="19"/>
      <c r="J161" s="19"/>
      <c r="K161" s="21"/>
    </row>
    <row r="162" spans="1:11" s="34" customFormat="1" ht="22.5" customHeight="1" x14ac:dyDescent="0.25">
      <c r="A162" s="62" t="s">
        <v>58</v>
      </c>
      <c r="B162" s="152">
        <f t="shared" si="17"/>
        <v>116</v>
      </c>
      <c r="C162" s="50" t="s">
        <v>161</v>
      </c>
      <c r="D162" s="19"/>
      <c r="E162" s="19"/>
      <c r="F162" s="121">
        <f t="shared" si="18"/>
        <v>0</v>
      </c>
      <c r="G162" s="20"/>
      <c r="H162" s="19"/>
      <c r="I162" s="19"/>
      <c r="J162" s="19"/>
      <c r="K162" s="21"/>
    </row>
    <row r="163" spans="1:11" s="34" customFormat="1" ht="22.5" customHeight="1" thickBot="1" x14ac:dyDescent="0.3">
      <c r="A163" s="65" t="s">
        <v>103</v>
      </c>
      <c r="B163" s="156">
        <f t="shared" si="17"/>
        <v>117</v>
      </c>
      <c r="C163" s="51">
        <v>3040</v>
      </c>
      <c r="D163" s="40"/>
      <c r="E163" s="40"/>
      <c r="F163" s="176">
        <f t="shared" si="18"/>
        <v>0</v>
      </c>
      <c r="G163" s="41"/>
      <c r="H163" s="40"/>
      <c r="I163" s="40"/>
      <c r="J163" s="40"/>
      <c r="K163" s="42"/>
    </row>
    <row r="164" spans="1:11" s="34" customFormat="1" ht="22.5" customHeight="1" thickBot="1" x14ac:dyDescent="0.3">
      <c r="A164" s="70" t="s">
        <v>117</v>
      </c>
      <c r="B164" s="157">
        <f t="shared" si="17"/>
        <v>118</v>
      </c>
      <c r="C164" s="15">
        <v>4000</v>
      </c>
      <c r="D164" s="27">
        <v>80534.899999999994</v>
      </c>
      <c r="E164" s="158">
        <v>80534.899999999994</v>
      </c>
      <c r="F164" s="170">
        <f>(G164+H164+I164+J164)/4</f>
        <v>78392</v>
      </c>
      <c r="G164" s="28">
        <v>78392</v>
      </c>
      <c r="H164" s="28">
        <v>78392</v>
      </c>
      <c r="I164" s="28">
        <v>78392</v>
      </c>
      <c r="J164" s="28">
        <v>78392</v>
      </c>
      <c r="K164" s="29"/>
    </row>
    <row r="165" spans="1:11" s="34" customFormat="1" ht="22.5" customHeight="1" thickBot="1" x14ac:dyDescent="0.3">
      <c r="A165" s="70" t="s">
        <v>118</v>
      </c>
      <c r="B165" s="157">
        <f t="shared" si="17"/>
        <v>119</v>
      </c>
      <c r="C165" s="15">
        <v>5000</v>
      </c>
      <c r="D165" s="27"/>
      <c r="E165" s="158"/>
      <c r="F165" s="170">
        <f t="shared" si="18"/>
        <v>0</v>
      </c>
      <c r="G165" s="28"/>
      <c r="H165" s="27"/>
      <c r="I165" s="27"/>
      <c r="J165" s="27"/>
      <c r="K165" s="29"/>
    </row>
    <row r="166" spans="1:11" s="34" customFormat="1" ht="22.5" customHeight="1" x14ac:dyDescent="0.25">
      <c r="A166" s="62" t="s">
        <v>59</v>
      </c>
      <c r="B166" s="151">
        <f t="shared" si="17"/>
        <v>120</v>
      </c>
      <c r="C166" s="50">
        <v>5010</v>
      </c>
      <c r="D166" s="19"/>
      <c r="E166" s="19"/>
      <c r="F166" s="186">
        <f t="shared" si="18"/>
        <v>0</v>
      </c>
      <c r="G166" s="20"/>
      <c r="H166" s="19"/>
      <c r="I166" s="19"/>
      <c r="J166" s="19"/>
      <c r="K166" s="21"/>
    </row>
    <row r="167" spans="1:11" s="52" customFormat="1" ht="22.5" customHeight="1" x14ac:dyDescent="0.25">
      <c r="A167" s="62" t="s">
        <v>60</v>
      </c>
      <c r="B167" s="152">
        <f t="shared" si="17"/>
        <v>121</v>
      </c>
      <c r="C167" s="50" t="s">
        <v>162</v>
      </c>
      <c r="D167" s="19"/>
      <c r="E167" s="19"/>
      <c r="F167" s="121">
        <f t="shared" si="18"/>
        <v>0</v>
      </c>
      <c r="G167" s="20"/>
      <c r="H167" s="19"/>
      <c r="I167" s="19"/>
      <c r="J167" s="19"/>
      <c r="K167" s="21"/>
    </row>
    <row r="168" spans="1:11" s="69" customFormat="1" ht="22.5" customHeight="1" x14ac:dyDescent="0.25">
      <c r="A168" s="62" t="s">
        <v>61</v>
      </c>
      <c r="B168" s="152">
        <f t="shared" si="17"/>
        <v>122</v>
      </c>
      <c r="C168" s="50" t="s">
        <v>163</v>
      </c>
      <c r="D168" s="19"/>
      <c r="E168" s="19"/>
      <c r="F168" s="121">
        <f t="shared" si="18"/>
        <v>0</v>
      </c>
      <c r="G168" s="20"/>
      <c r="H168" s="19"/>
      <c r="I168" s="19"/>
      <c r="J168" s="19"/>
      <c r="K168" s="21"/>
    </row>
    <row r="169" spans="1:11" s="69" customFormat="1" ht="22.5" customHeight="1" x14ac:dyDescent="0.25">
      <c r="A169" s="62" t="s">
        <v>62</v>
      </c>
      <c r="B169" s="152">
        <f t="shared" si="17"/>
        <v>123</v>
      </c>
      <c r="C169" s="50" t="s">
        <v>164</v>
      </c>
      <c r="D169" s="19"/>
      <c r="E169" s="19"/>
      <c r="F169" s="121">
        <f t="shared" si="18"/>
        <v>0</v>
      </c>
      <c r="G169" s="20"/>
      <c r="H169" s="19"/>
      <c r="I169" s="19"/>
      <c r="J169" s="19"/>
      <c r="K169" s="21"/>
    </row>
    <row r="170" spans="1:11" s="34" customFormat="1" ht="22.5" customHeight="1" x14ac:dyDescent="0.25">
      <c r="A170" s="62" t="s">
        <v>63</v>
      </c>
      <c r="B170" s="152">
        <f t="shared" si="17"/>
        <v>124</v>
      </c>
      <c r="C170" s="50">
        <v>5020</v>
      </c>
      <c r="D170" s="19"/>
      <c r="E170" s="19"/>
      <c r="F170" s="121">
        <f t="shared" si="18"/>
        <v>0</v>
      </c>
      <c r="G170" s="20"/>
      <c r="H170" s="19"/>
      <c r="I170" s="19"/>
      <c r="J170" s="19"/>
      <c r="K170" s="21"/>
    </row>
    <row r="171" spans="1:11" s="34" customFormat="1" ht="22.5" customHeight="1" x14ac:dyDescent="0.25">
      <c r="A171" s="62" t="s">
        <v>64</v>
      </c>
      <c r="B171" s="152">
        <f t="shared" si="17"/>
        <v>125</v>
      </c>
      <c r="C171" s="50">
        <v>5030</v>
      </c>
      <c r="D171" s="19"/>
      <c r="E171" s="19"/>
      <c r="F171" s="121">
        <f t="shared" si="18"/>
        <v>0</v>
      </c>
      <c r="G171" s="20"/>
      <c r="H171" s="19"/>
      <c r="I171" s="19"/>
      <c r="J171" s="19"/>
      <c r="K171" s="21"/>
    </row>
    <row r="172" spans="1:11" s="34" customFormat="1" ht="22.5" customHeight="1" x14ac:dyDescent="0.25">
      <c r="A172" s="62" t="s">
        <v>60</v>
      </c>
      <c r="B172" s="152">
        <f t="shared" si="17"/>
        <v>126</v>
      </c>
      <c r="C172" s="50" t="s">
        <v>165</v>
      </c>
      <c r="D172" s="19"/>
      <c r="E172" s="19"/>
      <c r="F172" s="121">
        <f t="shared" si="18"/>
        <v>0</v>
      </c>
      <c r="G172" s="20"/>
      <c r="H172" s="19"/>
      <c r="I172" s="19"/>
      <c r="J172" s="19"/>
      <c r="K172" s="21"/>
    </row>
    <row r="173" spans="1:11" s="34" customFormat="1" ht="22.5" customHeight="1" x14ac:dyDescent="0.25">
      <c r="A173" s="62" t="s">
        <v>61</v>
      </c>
      <c r="B173" s="152">
        <f t="shared" si="17"/>
        <v>127</v>
      </c>
      <c r="C173" s="50" t="s">
        <v>166</v>
      </c>
      <c r="D173" s="19"/>
      <c r="E173" s="19"/>
      <c r="F173" s="121">
        <f t="shared" si="18"/>
        <v>0</v>
      </c>
      <c r="G173" s="20"/>
      <c r="H173" s="19"/>
      <c r="I173" s="19"/>
      <c r="J173" s="19"/>
      <c r="K173" s="21"/>
    </row>
    <row r="174" spans="1:11" s="34" customFormat="1" ht="22.5" customHeight="1" x14ac:dyDescent="0.25">
      <c r="A174" s="62" t="s">
        <v>62</v>
      </c>
      <c r="B174" s="152">
        <f t="shared" si="17"/>
        <v>128</v>
      </c>
      <c r="C174" s="50" t="s">
        <v>167</v>
      </c>
      <c r="D174" s="19"/>
      <c r="E174" s="19"/>
      <c r="F174" s="121">
        <f t="shared" si="18"/>
        <v>0</v>
      </c>
      <c r="G174" s="20"/>
      <c r="H174" s="19"/>
      <c r="I174" s="19"/>
      <c r="J174" s="19"/>
      <c r="K174" s="21"/>
    </row>
    <row r="175" spans="1:11" s="34" customFormat="1" ht="22.5" customHeight="1" thickBot="1" x14ac:dyDescent="0.3">
      <c r="A175" s="62" t="s">
        <v>168</v>
      </c>
      <c r="B175" s="156">
        <f t="shared" si="17"/>
        <v>129</v>
      </c>
      <c r="C175" s="50">
        <v>5040</v>
      </c>
      <c r="D175" s="19"/>
      <c r="E175" s="19"/>
      <c r="F175" s="176">
        <f t="shared" si="18"/>
        <v>0</v>
      </c>
      <c r="G175" s="20"/>
      <c r="H175" s="19"/>
      <c r="I175" s="19"/>
      <c r="J175" s="19"/>
      <c r="K175" s="21"/>
    </row>
    <row r="176" spans="1:11" s="34" customFormat="1" ht="22.5" customHeight="1" thickBot="1" x14ac:dyDescent="0.3">
      <c r="A176" s="70" t="s">
        <v>119</v>
      </c>
      <c r="B176" s="157">
        <f t="shared" si="17"/>
        <v>130</v>
      </c>
      <c r="C176" s="15">
        <v>6000</v>
      </c>
      <c r="D176" s="27"/>
      <c r="E176" s="158"/>
      <c r="F176" s="170">
        <f t="shared" si="18"/>
        <v>0</v>
      </c>
      <c r="G176" s="28"/>
      <c r="H176" s="27"/>
      <c r="I176" s="27"/>
      <c r="J176" s="27"/>
      <c r="K176" s="29"/>
    </row>
    <row r="177" spans="1:11" s="34" customFormat="1" ht="22.5" customHeight="1" x14ac:dyDescent="0.25">
      <c r="A177" s="62" t="s">
        <v>65</v>
      </c>
      <c r="B177" s="151">
        <f t="shared" si="17"/>
        <v>131</v>
      </c>
      <c r="C177" s="50">
        <v>6010</v>
      </c>
      <c r="D177" s="19"/>
      <c r="E177" s="19"/>
      <c r="F177" s="173"/>
      <c r="G177" s="20"/>
      <c r="H177" s="20"/>
      <c r="I177" s="20"/>
      <c r="J177" s="20"/>
      <c r="K177" s="21"/>
    </row>
    <row r="178" spans="1:11" s="34" customFormat="1" ht="27.75" customHeight="1" x14ac:dyDescent="0.25">
      <c r="A178" s="62" t="s">
        <v>66</v>
      </c>
      <c r="B178" s="152">
        <f t="shared" si="17"/>
        <v>132</v>
      </c>
      <c r="C178" s="50">
        <v>6020</v>
      </c>
      <c r="D178" s="19"/>
      <c r="E178" s="19"/>
      <c r="F178" s="121"/>
      <c r="G178" s="20"/>
      <c r="H178" s="19"/>
      <c r="I178" s="19"/>
      <c r="J178" s="19"/>
      <c r="K178" s="21"/>
    </row>
    <row r="179" spans="1:11" s="34" customFormat="1" ht="44.25" customHeight="1" x14ac:dyDescent="0.25">
      <c r="A179" s="62" t="s">
        <v>120</v>
      </c>
      <c r="B179" s="152">
        <f t="shared" si="17"/>
        <v>133</v>
      </c>
      <c r="C179" s="50">
        <v>6030</v>
      </c>
      <c r="D179" s="19"/>
      <c r="E179" s="19"/>
      <c r="F179" s="121"/>
      <c r="G179" s="20"/>
      <c r="H179" s="19"/>
      <c r="I179" s="19"/>
      <c r="J179" s="19"/>
      <c r="K179" s="21"/>
    </row>
    <row r="180" spans="1:11" s="34" customFormat="1" ht="22.5" customHeight="1" thickBot="1" x14ac:dyDescent="0.3">
      <c r="A180" s="65" t="s">
        <v>67</v>
      </c>
      <c r="B180" s="156">
        <f t="shared" si="17"/>
        <v>134</v>
      </c>
      <c r="C180" s="51">
        <v>6040</v>
      </c>
      <c r="D180" s="24"/>
      <c r="E180" s="24"/>
      <c r="F180" s="176">
        <f t="shared" si="18"/>
        <v>0</v>
      </c>
      <c r="G180" s="25"/>
      <c r="H180" s="24"/>
      <c r="I180" s="24"/>
      <c r="J180" s="24"/>
      <c r="K180" s="26"/>
    </row>
    <row r="181" spans="1:11" s="34" customFormat="1" ht="22.5" customHeight="1" thickBot="1" x14ac:dyDescent="0.3">
      <c r="A181" s="70" t="s">
        <v>121</v>
      </c>
      <c r="B181" s="157">
        <f t="shared" si="17"/>
        <v>135</v>
      </c>
      <c r="C181" s="15">
        <v>7000</v>
      </c>
      <c r="D181" s="27"/>
      <c r="E181" s="158"/>
      <c r="F181" s="158"/>
      <c r="G181" s="158"/>
      <c r="H181" s="27"/>
      <c r="I181" s="27"/>
      <c r="J181" s="27"/>
      <c r="K181" s="29"/>
    </row>
    <row r="182" spans="1:11" s="53" customFormat="1" ht="22.5" customHeight="1" thickBot="1" x14ac:dyDescent="0.3">
      <c r="A182" s="63" t="s">
        <v>68</v>
      </c>
      <c r="B182" s="151">
        <f t="shared" si="17"/>
        <v>136</v>
      </c>
      <c r="C182" s="43">
        <v>7010</v>
      </c>
      <c r="D182" s="16">
        <v>17965.7</v>
      </c>
      <c r="E182" s="16">
        <v>15968.2</v>
      </c>
      <c r="F182" s="173">
        <f>(G182+H182+I182+J182)/4</f>
        <v>5322.7</v>
      </c>
      <c r="G182" s="17">
        <v>5322.7</v>
      </c>
      <c r="H182" s="17">
        <v>5322.7</v>
      </c>
      <c r="I182" s="17">
        <v>5322.7</v>
      </c>
      <c r="J182" s="17">
        <v>5322.7</v>
      </c>
      <c r="K182" s="18"/>
    </row>
    <row r="183" spans="1:11" s="53" customFormat="1" ht="22.5" customHeight="1" thickBot="1" x14ac:dyDescent="0.3">
      <c r="A183" s="62" t="s">
        <v>69</v>
      </c>
      <c r="B183" s="152">
        <f t="shared" si="17"/>
        <v>137</v>
      </c>
      <c r="C183" s="50">
        <v>7020</v>
      </c>
      <c r="D183" s="19">
        <v>80534.899999999994</v>
      </c>
      <c r="E183" s="19">
        <v>76692.899999999994</v>
      </c>
      <c r="F183" s="173">
        <f t="shared" ref="F183:F186" si="28">(G183+H183+I183+J183)/4</f>
        <v>25564.3</v>
      </c>
      <c r="G183" s="20">
        <v>25564.3</v>
      </c>
      <c r="H183" s="20">
        <v>25564.3</v>
      </c>
      <c r="I183" s="20">
        <v>25564.3</v>
      </c>
      <c r="J183" s="20">
        <v>25564.3</v>
      </c>
      <c r="K183" s="21"/>
    </row>
    <row r="184" spans="1:11" s="53" customFormat="1" ht="22.5" customHeight="1" thickBot="1" x14ac:dyDescent="0.3">
      <c r="A184" s="62" t="s">
        <v>70</v>
      </c>
      <c r="B184" s="152">
        <f t="shared" si="17"/>
        <v>138</v>
      </c>
      <c r="C184" s="50">
        <v>7030</v>
      </c>
      <c r="D184" s="19">
        <f>D182+D183</f>
        <v>98500.599999999991</v>
      </c>
      <c r="E184" s="19">
        <f>E182+E183</f>
        <v>92661.099999999991</v>
      </c>
      <c r="F184" s="173">
        <f t="shared" si="28"/>
        <v>30887</v>
      </c>
      <c r="G184" s="20">
        <f>G182+G183</f>
        <v>30887</v>
      </c>
      <c r="H184" s="20">
        <f t="shared" ref="H184:J184" si="29">H182+H183</f>
        <v>30887</v>
      </c>
      <c r="I184" s="20">
        <f t="shared" si="29"/>
        <v>30887</v>
      </c>
      <c r="J184" s="20">
        <f t="shared" si="29"/>
        <v>30887</v>
      </c>
      <c r="K184" s="21"/>
    </row>
    <row r="185" spans="1:11" s="53" customFormat="1" ht="22.5" customHeight="1" thickBot="1" x14ac:dyDescent="0.3">
      <c r="A185" s="62" t="s">
        <v>71</v>
      </c>
      <c r="B185" s="152">
        <f t="shared" si="17"/>
        <v>139</v>
      </c>
      <c r="C185" s="50">
        <v>7040</v>
      </c>
      <c r="D185" s="19">
        <v>170.1</v>
      </c>
      <c r="E185" s="19">
        <v>186.5</v>
      </c>
      <c r="F185" s="173">
        <f t="shared" si="28"/>
        <v>32</v>
      </c>
      <c r="G185" s="20">
        <v>32</v>
      </c>
      <c r="H185" s="20">
        <v>32</v>
      </c>
      <c r="I185" s="20">
        <v>32</v>
      </c>
      <c r="J185" s="20">
        <v>32</v>
      </c>
      <c r="K185" s="21"/>
    </row>
    <row r="186" spans="1:11" s="53" customFormat="1" ht="22.5" customHeight="1" thickBot="1" x14ac:dyDescent="0.3">
      <c r="A186" s="65" t="s">
        <v>72</v>
      </c>
      <c r="B186" s="156">
        <f t="shared" si="17"/>
        <v>140</v>
      </c>
      <c r="C186" s="51">
        <v>7050</v>
      </c>
      <c r="D186" s="24">
        <v>362.5</v>
      </c>
      <c r="E186" s="24">
        <v>957.3</v>
      </c>
      <c r="F186" s="173">
        <f t="shared" si="28"/>
        <v>450</v>
      </c>
      <c r="G186" s="25">
        <v>450</v>
      </c>
      <c r="H186" s="25">
        <v>450</v>
      </c>
      <c r="I186" s="25">
        <v>450</v>
      </c>
      <c r="J186" s="25">
        <v>450</v>
      </c>
      <c r="K186" s="26"/>
    </row>
    <row r="187" spans="1:11" s="53" customFormat="1" ht="22.5" customHeight="1" thickBot="1" x14ac:dyDescent="0.3">
      <c r="A187" s="70" t="s">
        <v>122</v>
      </c>
      <c r="B187" s="157">
        <f t="shared" si="17"/>
        <v>141</v>
      </c>
      <c r="C187" s="167">
        <v>8000</v>
      </c>
      <c r="D187" s="28"/>
      <c r="E187" s="168"/>
      <c r="F187" s="168"/>
      <c r="G187" s="168"/>
      <c r="H187" s="169"/>
      <c r="I187" s="169"/>
      <c r="J187" s="169"/>
      <c r="K187" s="29"/>
    </row>
    <row r="188" spans="1:11" s="53" customFormat="1" ht="25.5" customHeight="1" x14ac:dyDescent="0.25">
      <c r="A188" s="63" t="s">
        <v>199</v>
      </c>
      <c r="B188" s="151">
        <f t="shared" si="17"/>
        <v>142</v>
      </c>
      <c r="C188" s="46">
        <v>8010</v>
      </c>
      <c r="D188" s="85">
        <f>D189+D190+D191+D192+D193+D194+D195</f>
        <v>667</v>
      </c>
      <c r="E188" s="85">
        <f>E189+E190+E191+E192+E193+E194+E195</f>
        <v>658</v>
      </c>
      <c r="F188" s="173">
        <f>F189+F190+F191+F192+F193+F194+F195</f>
        <v>665</v>
      </c>
      <c r="G188" s="17"/>
      <c r="H188" s="16"/>
      <c r="I188" s="16"/>
      <c r="J188" s="16"/>
      <c r="K188" s="18"/>
    </row>
    <row r="189" spans="1:11" s="53" customFormat="1" ht="22.5" customHeight="1" x14ac:dyDescent="0.25">
      <c r="A189" s="62" t="s">
        <v>73</v>
      </c>
      <c r="B189" s="152">
        <f t="shared" ref="B189:B219" si="30">B188+1</f>
        <v>143</v>
      </c>
      <c r="C189" s="72" t="s">
        <v>169</v>
      </c>
      <c r="D189" s="31">
        <v>1</v>
      </c>
      <c r="E189" s="31">
        <v>1</v>
      </c>
      <c r="F189" s="189">
        <v>1</v>
      </c>
      <c r="G189" s="20"/>
      <c r="H189" s="19"/>
      <c r="I189" s="19"/>
      <c r="J189" s="19"/>
      <c r="K189" s="21"/>
    </row>
    <row r="190" spans="1:11" s="53" customFormat="1" ht="22.5" customHeight="1" x14ac:dyDescent="0.25">
      <c r="A190" s="62" t="s">
        <v>104</v>
      </c>
      <c r="B190" s="152">
        <f t="shared" si="30"/>
        <v>144</v>
      </c>
      <c r="C190" s="72" t="s">
        <v>170</v>
      </c>
      <c r="D190" s="31">
        <v>5</v>
      </c>
      <c r="E190" s="31">
        <v>5</v>
      </c>
      <c r="F190" s="189">
        <v>4</v>
      </c>
      <c r="G190" s="20"/>
      <c r="H190" s="19"/>
      <c r="I190" s="19"/>
      <c r="J190" s="19"/>
      <c r="K190" s="21"/>
    </row>
    <row r="191" spans="1:11" s="34" customFormat="1" ht="22.5" customHeight="1" x14ac:dyDescent="0.25">
      <c r="A191" s="62" t="s">
        <v>74</v>
      </c>
      <c r="B191" s="152">
        <f t="shared" si="30"/>
        <v>145</v>
      </c>
      <c r="C191" s="72" t="s">
        <v>171</v>
      </c>
      <c r="D191" s="31">
        <v>140</v>
      </c>
      <c r="E191" s="31">
        <v>140</v>
      </c>
      <c r="F191" s="189">
        <v>143</v>
      </c>
      <c r="G191" s="31"/>
      <c r="H191" s="31"/>
      <c r="I191" s="31"/>
      <c r="J191" s="31"/>
      <c r="K191" s="21"/>
    </row>
    <row r="192" spans="1:11" s="34" customFormat="1" ht="22.5" customHeight="1" x14ac:dyDescent="0.25">
      <c r="A192" s="62" t="s">
        <v>75</v>
      </c>
      <c r="B192" s="152">
        <f t="shared" si="30"/>
        <v>146</v>
      </c>
      <c r="C192" s="72" t="s">
        <v>172</v>
      </c>
      <c r="D192" s="187">
        <v>21</v>
      </c>
      <c r="E192" s="187">
        <v>20</v>
      </c>
      <c r="F192" s="189">
        <v>20</v>
      </c>
      <c r="G192" s="31"/>
      <c r="H192" s="31"/>
      <c r="I192" s="31"/>
      <c r="J192" s="31"/>
      <c r="K192" s="21"/>
    </row>
    <row r="193" spans="1:11" s="53" customFormat="1" ht="22.5" customHeight="1" x14ac:dyDescent="0.25">
      <c r="A193" s="62" t="s">
        <v>76</v>
      </c>
      <c r="B193" s="152">
        <f t="shared" si="30"/>
        <v>147</v>
      </c>
      <c r="C193" s="72" t="s">
        <v>173</v>
      </c>
      <c r="D193" s="187">
        <v>263</v>
      </c>
      <c r="E193" s="187">
        <v>263</v>
      </c>
      <c r="F193" s="189">
        <v>264</v>
      </c>
      <c r="G193" s="31"/>
      <c r="H193" s="31"/>
      <c r="I193" s="31"/>
      <c r="J193" s="31"/>
      <c r="K193" s="21"/>
    </row>
    <row r="194" spans="1:11" s="53" customFormat="1" ht="22.5" customHeight="1" x14ac:dyDescent="0.25">
      <c r="A194" s="62" t="s">
        <v>77</v>
      </c>
      <c r="B194" s="152">
        <f t="shared" si="30"/>
        <v>148</v>
      </c>
      <c r="C194" s="73" t="s">
        <v>174</v>
      </c>
      <c r="D194" s="187">
        <v>126</v>
      </c>
      <c r="E194" s="187">
        <v>119</v>
      </c>
      <c r="F194" s="189">
        <v>119</v>
      </c>
      <c r="G194" s="31"/>
      <c r="H194" s="31"/>
      <c r="I194" s="31"/>
      <c r="J194" s="31"/>
      <c r="K194" s="21"/>
    </row>
    <row r="195" spans="1:11" s="53" customFormat="1" ht="22.5" customHeight="1" thickBot="1" x14ac:dyDescent="0.3">
      <c r="A195" s="65" t="s">
        <v>78</v>
      </c>
      <c r="B195" s="156">
        <f t="shared" si="30"/>
        <v>149</v>
      </c>
      <c r="C195" s="73" t="s">
        <v>175</v>
      </c>
      <c r="D195" s="188">
        <v>111</v>
      </c>
      <c r="E195" s="188">
        <v>110</v>
      </c>
      <c r="F195" s="189">
        <v>114</v>
      </c>
      <c r="G195" s="30"/>
      <c r="H195" s="30"/>
      <c r="I195" s="30"/>
      <c r="J195" s="30"/>
      <c r="K195" s="26"/>
    </row>
    <row r="196" spans="1:11" s="53" customFormat="1" ht="29.25" customHeight="1" thickBot="1" x14ac:dyDescent="0.3">
      <c r="A196" s="64" t="s">
        <v>79</v>
      </c>
      <c r="B196" s="149">
        <f t="shared" si="30"/>
        <v>150</v>
      </c>
      <c r="C196" s="71">
        <v>8020</v>
      </c>
      <c r="D196" s="48">
        <f>D197+D198+D199+D200+D201+D202+D203</f>
        <v>108618.49999999999</v>
      </c>
      <c r="E196" s="48">
        <f>E197+E198+E199+E200+E201+E202+E203</f>
        <v>126269.6</v>
      </c>
      <c r="F196" s="170">
        <f>F197+F198+F199+F200+F201+F202+F203</f>
        <v>146542.20000000001</v>
      </c>
      <c r="G196" s="115">
        <f>G197+G198+G199+G200+G201+G202+G203</f>
        <v>0</v>
      </c>
      <c r="H196" s="48"/>
      <c r="I196" s="105"/>
      <c r="J196" s="48"/>
      <c r="K196" s="49"/>
    </row>
    <row r="197" spans="1:11" s="53" customFormat="1" ht="22.5" customHeight="1" x14ac:dyDescent="0.25">
      <c r="A197" s="63" t="s">
        <v>73</v>
      </c>
      <c r="B197" s="151">
        <f t="shared" si="30"/>
        <v>151</v>
      </c>
      <c r="C197" s="72" t="s">
        <v>176</v>
      </c>
      <c r="D197" s="17">
        <v>373</v>
      </c>
      <c r="E197" s="16">
        <v>385</v>
      </c>
      <c r="F197" s="173">
        <v>408.5</v>
      </c>
      <c r="G197" s="74"/>
      <c r="H197" s="17"/>
      <c r="I197" s="82"/>
      <c r="J197" s="85"/>
      <c r="K197" s="18"/>
    </row>
    <row r="198" spans="1:11" s="53" customFormat="1" ht="22.5" customHeight="1" x14ac:dyDescent="0.25">
      <c r="A198" s="63" t="s">
        <v>104</v>
      </c>
      <c r="B198" s="152">
        <f t="shared" si="30"/>
        <v>152</v>
      </c>
      <c r="C198" s="72" t="s">
        <v>177</v>
      </c>
      <c r="D198" s="17">
        <v>1766.1</v>
      </c>
      <c r="E198" s="16">
        <v>2115</v>
      </c>
      <c r="F198" s="121">
        <v>2305.5</v>
      </c>
      <c r="G198" s="74"/>
      <c r="H198" s="17"/>
      <c r="I198" s="82"/>
      <c r="J198" s="17"/>
      <c r="K198" s="18"/>
    </row>
    <row r="199" spans="1:11" s="53" customFormat="1" ht="22.5" customHeight="1" x14ac:dyDescent="0.25">
      <c r="A199" s="62" t="s">
        <v>74</v>
      </c>
      <c r="B199" s="152">
        <f t="shared" si="30"/>
        <v>153</v>
      </c>
      <c r="C199" s="72" t="s">
        <v>178</v>
      </c>
      <c r="D199" s="20">
        <v>34126.5</v>
      </c>
      <c r="E199" s="19">
        <v>36313.4</v>
      </c>
      <c r="F199" s="121">
        <v>44554</v>
      </c>
      <c r="G199" s="75"/>
      <c r="H199" s="75"/>
      <c r="I199" s="75"/>
      <c r="J199" s="20"/>
      <c r="K199" s="21"/>
    </row>
    <row r="200" spans="1:11" s="34" customFormat="1" ht="22.5" customHeight="1" x14ac:dyDescent="0.25">
      <c r="A200" s="62" t="s">
        <v>75</v>
      </c>
      <c r="B200" s="152">
        <f t="shared" si="30"/>
        <v>154</v>
      </c>
      <c r="C200" s="72" t="s">
        <v>179</v>
      </c>
      <c r="D200" s="20">
        <v>4782.7</v>
      </c>
      <c r="E200" s="19">
        <v>5376.5</v>
      </c>
      <c r="F200" s="121">
        <v>5082.3999999999996</v>
      </c>
      <c r="G200" s="75"/>
      <c r="H200" s="75"/>
      <c r="I200" s="75"/>
      <c r="J200" s="20"/>
      <c r="K200" s="21"/>
    </row>
    <row r="201" spans="1:11" s="53" customFormat="1" ht="22.5" customHeight="1" x14ac:dyDescent="0.25">
      <c r="A201" s="62" t="s">
        <v>76</v>
      </c>
      <c r="B201" s="152">
        <f t="shared" si="30"/>
        <v>155</v>
      </c>
      <c r="C201" s="72" t="s">
        <v>180</v>
      </c>
      <c r="D201" s="20">
        <v>45184</v>
      </c>
      <c r="E201" s="19">
        <v>48864.5</v>
      </c>
      <c r="F201" s="121">
        <v>54606.2</v>
      </c>
      <c r="G201" s="75"/>
      <c r="H201" s="75"/>
      <c r="I201" s="75"/>
      <c r="J201" s="20"/>
      <c r="K201" s="21"/>
    </row>
    <row r="202" spans="1:11" s="53" customFormat="1" ht="22.5" customHeight="1" x14ac:dyDescent="0.25">
      <c r="A202" s="62" t="s">
        <v>77</v>
      </c>
      <c r="B202" s="152">
        <f t="shared" si="30"/>
        <v>156</v>
      </c>
      <c r="C202" s="73" t="s">
        <v>181</v>
      </c>
      <c r="D202" s="20">
        <v>11062.9</v>
      </c>
      <c r="E202" s="19">
        <v>16380.1</v>
      </c>
      <c r="F202" s="121">
        <v>18922.8</v>
      </c>
      <c r="G202" s="75"/>
      <c r="H202" s="75"/>
      <c r="I202" s="75"/>
      <c r="J202" s="20"/>
      <c r="K202" s="21"/>
    </row>
    <row r="203" spans="1:11" s="53" customFormat="1" ht="22.5" customHeight="1" thickBot="1" x14ac:dyDescent="0.3">
      <c r="A203" s="65" t="s">
        <v>78</v>
      </c>
      <c r="B203" s="156">
        <f t="shared" si="30"/>
        <v>157</v>
      </c>
      <c r="C203" s="73" t="s">
        <v>182</v>
      </c>
      <c r="D203" s="25">
        <v>11323.3</v>
      </c>
      <c r="E203" s="24">
        <v>16835.099999999999</v>
      </c>
      <c r="F203" s="121">
        <v>20662.8</v>
      </c>
      <c r="G203" s="116"/>
      <c r="H203" s="116"/>
      <c r="I203" s="116"/>
      <c r="J203" s="25"/>
      <c r="K203" s="26"/>
    </row>
    <row r="204" spans="1:11" s="53" customFormat="1" ht="39.75" customHeight="1" thickBot="1" x14ac:dyDescent="0.3">
      <c r="A204" s="64" t="s">
        <v>204</v>
      </c>
      <c r="B204" s="149">
        <f t="shared" si="30"/>
        <v>158</v>
      </c>
      <c r="C204" s="71">
        <v>8030</v>
      </c>
      <c r="D204" s="48">
        <f>D196/D188</f>
        <v>162.84632683658168</v>
      </c>
      <c r="E204" s="48">
        <f>E196/E188</f>
        <v>191.89908814589666</v>
      </c>
      <c r="F204" s="170">
        <f>F196/F188</f>
        <v>220.36421052631582</v>
      </c>
      <c r="G204" s="105"/>
      <c r="H204" s="48"/>
      <c r="I204" s="54"/>
      <c r="J204" s="48"/>
      <c r="K204" s="49"/>
    </row>
    <row r="205" spans="1:11" s="53" customFormat="1" ht="22.5" customHeight="1" x14ac:dyDescent="0.25">
      <c r="A205" s="63" t="s">
        <v>73</v>
      </c>
      <c r="B205" s="151">
        <f t="shared" si="30"/>
        <v>159</v>
      </c>
      <c r="C205" s="72" t="s">
        <v>183</v>
      </c>
      <c r="D205" s="17">
        <v>31100</v>
      </c>
      <c r="E205" s="85">
        <v>35317</v>
      </c>
      <c r="F205" s="173">
        <v>38495</v>
      </c>
      <c r="G205" s="82"/>
      <c r="H205" s="17"/>
      <c r="I205" s="82"/>
      <c r="J205" s="17"/>
      <c r="K205" s="18"/>
    </row>
    <row r="206" spans="1:11" s="53" customFormat="1" ht="22.5" customHeight="1" x14ac:dyDescent="0.25">
      <c r="A206" s="63" t="s">
        <v>105</v>
      </c>
      <c r="B206" s="152">
        <f t="shared" si="30"/>
        <v>160</v>
      </c>
      <c r="C206" s="72" t="s">
        <v>184</v>
      </c>
      <c r="D206" s="17">
        <v>29435</v>
      </c>
      <c r="E206" s="17">
        <v>29900</v>
      </c>
      <c r="F206" s="121">
        <v>32590</v>
      </c>
      <c r="G206" s="82"/>
      <c r="H206" s="17"/>
      <c r="I206" s="82"/>
      <c r="J206" s="17"/>
      <c r="K206" s="18"/>
    </row>
    <row r="207" spans="1:11" s="53" customFormat="1" ht="22.5" customHeight="1" x14ac:dyDescent="0.25">
      <c r="A207" s="62" t="s">
        <v>74</v>
      </c>
      <c r="B207" s="152">
        <f t="shared" si="30"/>
        <v>161</v>
      </c>
      <c r="C207" s="72" t="s">
        <v>185</v>
      </c>
      <c r="D207" s="20">
        <v>21901.130952380954</v>
      </c>
      <c r="E207" s="20">
        <v>21615.119047619046</v>
      </c>
      <c r="F207" s="121">
        <v>17236.805555555555</v>
      </c>
      <c r="G207" s="32"/>
      <c r="H207" s="20"/>
      <c r="I207" s="32"/>
      <c r="J207" s="20"/>
      <c r="K207" s="21"/>
    </row>
    <row r="208" spans="1:11" s="34" customFormat="1" ht="22.5" customHeight="1" x14ac:dyDescent="0.25">
      <c r="A208" s="62" t="s">
        <v>75</v>
      </c>
      <c r="B208" s="152">
        <f t="shared" si="30"/>
        <v>162</v>
      </c>
      <c r="C208" s="72" t="s">
        <v>186</v>
      </c>
      <c r="D208" s="20">
        <v>18978.968253968251</v>
      </c>
      <c r="E208" s="20">
        <v>17402.083333333332</v>
      </c>
      <c r="F208" s="121">
        <v>25963.869463869461</v>
      </c>
      <c r="G208" s="32"/>
      <c r="H208" s="20"/>
      <c r="I208" s="32"/>
      <c r="J208" s="20"/>
      <c r="K208" s="21"/>
    </row>
    <row r="209" spans="1:11" s="53" customFormat="1" ht="22.5" customHeight="1" x14ac:dyDescent="0.25">
      <c r="A209" s="62" t="s">
        <v>76</v>
      </c>
      <c r="B209" s="152">
        <f t="shared" si="30"/>
        <v>163</v>
      </c>
      <c r="C209" s="72" t="s">
        <v>187</v>
      </c>
      <c r="D209" s="20">
        <v>15730.323193916351</v>
      </c>
      <c r="E209" s="20">
        <v>13510.868187579215</v>
      </c>
      <c r="F209" s="121">
        <v>21176.666666666664</v>
      </c>
      <c r="G209" s="32"/>
      <c r="H209" s="20"/>
      <c r="I209" s="32"/>
      <c r="J209" s="20"/>
      <c r="K209" s="21"/>
    </row>
    <row r="210" spans="1:11" s="53" customFormat="1" ht="22.5" customHeight="1" x14ac:dyDescent="0.25">
      <c r="A210" s="62" t="s">
        <v>77</v>
      </c>
      <c r="B210" s="152">
        <f t="shared" si="30"/>
        <v>164</v>
      </c>
      <c r="C210" s="73" t="s">
        <v>188</v>
      </c>
      <c r="D210" s="20">
        <v>11407.407407407407</v>
      </c>
      <c r="E210" s="20">
        <v>10070.098039215687</v>
      </c>
      <c r="F210" s="121">
        <v>17236.805555555555</v>
      </c>
      <c r="G210" s="32"/>
      <c r="H210" s="20"/>
      <c r="I210" s="32"/>
      <c r="J210" s="20"/>
      <c r="K210" s="21"/>
    </row>
    <row r="211" spans="1:11" s="53" customFormat="1" ht="22.5" customHeight="1" thickBot="1" x14ac:dyDescent="0.3">
      <c r="A211" s="65" t="s">
        <v>78</v>
      </c>
      <c r="B211" s="156">
        <f t="shared" si="30"/>
        <v>165</v>
      </c>
      <c r="C211" s="73" t="s">
        <v>189</v>
      </c>
      <c r="D211" s="25">
        <v>12495.27027027027</v>
      </c>
      <c r="E211" s="25">
        <v>11199.318181818184</v>
      </c>
      <c r="F211" s="176">
        <v>13251.26050420168</v>
      </c>
      <c r="G211" s="83"/>
      <c r="H211" s="25"/>
      <c r="I211" s="83"/>
      <c r="J211" s="25"/>
      <c r="K211" s="26"/>
    </row>
    <row r="212" spans="1:11" s="53" customFormat="1" ht="22.5" customHeight="1" thickBot="1" x14ac:dyDescent="0.3">
      <c r="A212" s="64" t="s">
        <v>80</v>
      </c>
      <c r="B212" s="149">
        <f t="shared" si="30"/>
        <v>166</v>
      </c>
      <c r="C212" s="71">
        <v>8040</v>
      </c>
      <c r="D212" s="48"/>
      <c r="E212" s="48"/>
      <c r="F212" s="170">
        <v>15104.385964912281</v>
      </c>
      <c r="G212" s="54"/>
      <c r="H212" s="48"/>
      <c r="I212" s="54"/>
      <c r="J212" s="48"/>
      <c r="K212" s="49"/>
    </row>
    <row r="213" spans="1:11" s="53" customFormat="1" ht="22.5" customHeight="1" x14ac:dyDescent="0.25">
      <c r="A213" s="63" t="s">
        <v>73</v>
      </c>
      <c r="B213" s="151">
        <f t="shared" si="30"/>
        <v>167</v>
      </c>
      <c r="C213" s="72" t="s">
        <v>190</v>
      </c>
      <c r="D213" s="17"/>
      <c r="E213" s="16"/>
      <c r="F213" s="173">
        <f t="shared" ref="F213:F219" si="31">G213+H213+I213+J213</f>
        <v>0</v>
      </c>
      <c r="G213" s="74"/>
      <c r="H213" s="17"/>
      <c r="I213" s="82"/>
      <c r="J213" s="17"/>
      <c r="K213" s="18"/>
    </row>
    <row r="214" spans="1:11" s="53" customFormat="1" ht="22.5" customHeight="1" x14ac:dyDescent="0.25">
      <c r="A214" s="62" t="s">
        <v>105</v>
      </c>
      <c r="B214" s="152">
        <f t="shared" si="30"/>
        <v>168</v>
      </c>
      <c r="C214" s="72" t="s">
        <v>191</v>
      </c>
      <c r="D214" s="20"/>
      <c r="E214" s="19"/>
      <c r="F214" s="121">
        <f t="shared" si="31"/>
        <v>0</v>
      </c>
      <c r="G214" s="75"/>
      <c r="H214" s="20"/>
      <c r="I214" s="32"/>
      <c r="J214" s="20"/>
      <c r="K214" s="21"/>
    </row>
    <row r="215" spans="1:11" s="53" customFormat="1" ht="22.5" customHeight="1" x14ac:dyDescent="0.25">
      <c r="A215" s="62" t="s">
        <v>74</v>
      </c>
      <c r="B215" s="152">
        <f t="shared" si="30"/>
        <v>169</v>
      </c>
      <c r="C215" s="72" t="s">
        <v>192</v>
      </c>
      <c r="D215" s="20"/>
      <c r="E215" s="19"/>
      <c r="F215" s="121">
        <f t="shared" si="31"/>
        <v>0</v>
      </c>
      <c r="G215" s="75"/>
      <c r="H215" s="20"/>
      <c r="I215" s="32"/>
      <c r="J215" s="20"/>
      <c r="K215" s="21"/>
    </row>
    <row r="216" spans="1:11" s="34" customFormat="1" ht="22.5" customHeight="1" x14ac:dyDescent="0.25">
      <c r="A216" s="62" t="s">
        <v>75</v>
      </c>
      <c r="B216" s="152">
        <f t="shared" si="30"/>
        <v>170</v>
      </c>
      <c r="C216" s="72" t="s">
        <v>193</v>
      </c>
      <c r="D216" s="20"/>
      <c r="E216" s="19"/>
      <c r="F216" s="121">
        <f t="shared" si="31"/>
        <v>0</v>
      </c>
      <c r="G216" s="75"/>
      <c r="H216" s="20"/>
      <c r="I216" s="32"/>
      <c r="J216" s="20"/>
      <c r="K216" s="21"/>
    </row>
    <row r="217" spans="1:11" s="53" customFormat="1" ht="22.5" customHeight="1" x14ac:dyDescent="0.25">
      <c r="A217" s="62" t="s">
        <v>76</v>
      </c>
      <c r="B217" s="152">
        <f t="shared" si="30"/>
        <v>171</v>
      </c>
      <c r="C217" s="72" t="s">
        <v>194</v>
      </c>
      <c r="D217" s="20"/>
      <c r="E217" s="19"/>
      <c r="F217" s="121">
        <f t="shared" si="31"/>
        <v>0</v>
      </c>
      <c r="G217" s="75"/>
      <c r="H217" s="20"/>
      <c r="I217" s="32"/>
      <c r="J217" s="20"/>
      <c r="K217" s="21"/>
    </row>
    <row r="218" spans="1:11" s="53" customFormat="1" ht="22.5" customHeight="1" x14ac:dyDescent="0.25">
      <c r="A218" s="62" t="s">
        <v>77</v>
      </c>
      <c r="B218" s="152">
        <f t="shared" si="30"/>
        <v>172</v>
      </c>
      <c r="C218" s="73" t="s">
        <v>195</v>
      </c>
      <c r="D218" s="20"/>
      <c r="E218" s="19"/>
      <c r="F218" s="121">
        <f t="shared" si="31"/>
        <v>0</v>
      </c>
      <c r="G218" s="75"/>
      <c r="H218" s="20"/>
      <c r="I218" s="32"/>
      <c r="J218" s="20"/>
      <c r="K218" s="21"/>
    </row>
    <row r="219" spans="1:11" s="53" customFormat="1" ht="22.5" customHeight="1" thickBot="1" x14ac:dyDescent="0.3">
      <c r="A219" s="91" t="s">
        <v>78</v>
      </c>
      <c r="B219" s="156">
        <f t="shared" si="30"/>
        <v>173</v>
      </c>
      <c r="C219" s="112" t="s">
        <v>196</v>
      </c>
      <c r="D219" s="36"/>
      <c r="E219" s="99"/>
      <c r="F219" s="176">
        <f t="shared" si="31"/>
        <v>0</v>
      </c>
      <c r="G219" s="76"/>
      <c r="H219" s="36"/>
      <c r="I219" s="35"/>
      <c r="J219" s="36"/>
      <c r="K219" s="84"/>
    </row>
    <row r="220" spans="1:11" s="53" customFormat="1" ht="49.9" customHeight="1" x14ac:dyDescent="0.25">
      <c r="A220" s="77" t="s">
        <v>318</v>
      </c>
      <c r="B220" s="59"/>
      <c r="C220" s="37"/>
      <c r="D220" s="271"/>
      <c r="E220" s="271"/>
      <c r="F220" s="271"/>
      <c r="G220" s="38"/>
      <c r="H220" s="272" t="s">
        <v>319</v>
      </c>
      <c r="I220" s="272"/>
      <c r="J220" s="272"/>
      <c r="K220" s="10"/>
    </row>
    <row r="221" spans="1:11" s="34" customFormat="1" ht="38.25" customHeight="1" x14ac:dyDescent="0.25">
      <c r="A221" s="34" t="s">
        <v>342</v>
      </c>
      <c r="B221" s="78"/>
      <c r="C221" s="79"/>
      <c r="D221" s="273"/>
      <c r="E221" s="273"/>
      <c r="F221" s="273"/>
      <c r="G221" s="80"/>
      <c r="H221" s="274" t="s">
        <v>341</v>
      </c>
      <c r="I221" s="274"/>
      <c r="J221" s="274"/>
      <c r="K221" s="81"/>
    </row>
    <row r="222" spans="1:11" ht="15" customHeight="1" x14ac:dyDescent="0.25">
      <c r="A222" s="5"/>
      <c r="B222" s="60"/>
      <c r="D222" s="7"/>
      <c r="E222" s="109"/>
      <c r="F222" s="8"/>
      <c r="G222" s="8"/>
      <c r="H222" s="8"/>
      <c r="I222" s="8"/>
      <c r="J222" s="8"/>
    </row>
    <row r="223" spans="1:11" ht="15" customHeight="1" x14ac:dyDescent="0.25">
      <c r="A223" s="5"/>
      <c r="B223" s="60"/>
      <c r="D223" s="7"/>
      <c r="E223" s="109"/>
      <c r="F223" s="8"/>
      <c r="G223" s="8"/>
      <c r="H223" s="8"/>
      <c r="I223" s="8"/>
      <c r="J223" s="8"/>
    </row>
    <row r="224" spans="1:11" ht="21.75" customHeight="1" x14ac:dyDescent="0.25">
      <c r="A224" s="5"/>
      <c r="B224" s="60"/>
      <c r="D224" s="7"/>
      <c r="E224" s="109"/>
      <c r="F224" s="8"/>
      <c r="G224" s="8"/>
      <c r="H224" s="8"/>
      <c r="I224" s="8"/>
      <c r="J224" s="8"/>
    </row>
    <row r="225" spans="1:10" ht="18.75" customHeight="1" x14ac:dyDescent="0.25">
      <c r="A225" s="5"/>
      <c r="B225" s="60"/>
      <c r="D225" s="7"/>
      <c r="E225" s="109"/>
      <c r="F225" s="8"/>
      <c r="G225" s="8"/>
      <c r="H225" s="257"/>
      <c r="I225" s="258"/>
      <c r="J225" s="8"/>
    </row>
    <row r="226" spans="1:10" x14ac:dyDescent="0.25">
      <c r="A226" s="5"/>
      <c r="B226" s="60"/>
      <c r="D226" s="7"/>
      <c r="E226" s="109"/>
      <c r="F226" s="8"/>
      <c r="G226" s="8"/>
      <c r="J226" s="8"/>
    </row>
    <row r="227" spans="1:10" x14ac:dyDescent="0.25">
      <c r="A227" s="5"/>
      <c r="B227" s="60"/>
      <c r="D227" s="7"/>
      <c r="E227" s="109"/>
      <c r="F227" s="8"/>
      <c r="G227" s="8"/>
      <c r="H227" s="8"/>
      <c r="I227" s="8"/>
      <c r="J227" s="8"/>
    </row>
    <row r="228" spans="1:10" x14ac:dyDescent="0.25">
      <c r="A228" s="5"/>
      <c r="B228" s="60"/>
      <c r="D228" s="7"/>
      <c r="E228" s="109"/>
      <c r="F228" s="8"/>
      <c r="G228" s="8"/>
      <c r="H228" s="8"/>
      <c r="I228" s="8"/>
      <c r="J228" s="8"/>
    </row>
    <row r="229" spans="1:10" x14ac:dyDescent="0.25">
      <c r="A229" s="5"/>
      <c r="B229" s="60"/>
      <c r="D229" s="7"/>
      <c r="E229" s="109"/>
      <c r="F229" s="8"/>
      <c r="G229" s="8"/>
      <c r="H229" s="8"/>
      <c r="I229" s="8"/>
      <c r="J229" s="8"/>
    </row>
    <row r="230" spans="1:10" x14ac:dyDescent="0.25">
      <c r="A230" s="5"/>
      <c r="B230" s="60"/>
      <c r="D230" s="7"/>
      <c r="E230" s="109"/>
      <c r="F230" s="8"/>
      <c r="G230" s="8"/>
      <c r="H230" s="8"/>
      <c r="I230" s="8"/>
      <c r="J230" s="8"/>
    </row>
    <row r="231" spans="1:10" x14ac:dyDescent="0.25">
      <c r="A231" s="5"/>
      <c r="B231" s="60"/>
      <c r="D231" s="7"/>
      <c r="E231" s="109"/>
      <c r="F231" s="8"/>
      <c r="G231" s="8"/>
      <c r="H231" s="8"/>
      <c r="I231" s="8"/>
      <c r="J231" s="8"/>
    </row>
    <row r="232" spans="1:10" x14ac:dyDescent="0.25">
      <c r="A232" s="5"/>
      <c r="B232" s="60"/>
      <c r="D232" s="7"/>
      <c r="E232" s="109"/>
      <c r="F232" s="8"/>
      <c r="G232" s="8"/>
      <c r="H232" s="8"/>
      <c r="I232" s="8"/>
      <c r="J232" s="8"/>
    </row>
    <row r="233" spans="1:10" x14ac:dyDescent="0.25">
      <c r="A233" s="5"/>
      <c r="B233" s="60"/>
      <c r="D233" s="7"/>
      <c r="E233" s="109"/>
      <c r="F233" s="8"/>
      <c r="G233" s="8"/>
      <c r="H233" s="8"/>
      <c r="I233" s="8"/>
      <c r="J233" s="8"/>
    </row>
    <row r="234" spans="1:10" x14ac:dyDescent="0.25">
      <c r="A234" s="5"/>
      <c r="B234" s="60"/>
      <c r="D234" s="7"/>
      <c r="E234" s="109"/>
      <c r="F234" s="8"/>
      <c r="G234" s="8"/>
      <c r="H234" s="8"/>
      <c r="I234" s="8"/>
      <c r="J234" s="8"/>
    </row>
    <row r="235" spans="1:10" x14ac:dyDescent="0.25">
      <c r="A235" s="5"/>
      <c r="B235" s="60"/>
      <c r="D235" s="7"/>
      <c r="E235" s="109"/>
      <c r="F235" s="8"/>
      <c r="G235" s="8"/>
      <c r="H235" s="8"/>
      <c r="I235" s="8"/>
      <c r="J235" s="8"/>
    </row>
    <row r="236" spans="1:10" x14ac:dyDescent="0.25">
      <c r="A236" s="5"/>
      <c r="B236" s="60"/>
      <c r="D236" s="7"/>
      <c r="E236" s="109"/>
      <c r="F236" s="8"/>
      <c r="G236" s="8"/>
      <c r="H236" s="8"/>
      <c r="I236" s="8"/>
      <c r="J236" s="8"/>
    </row>
    <row r="237" spans="1:10" x14ac:dyDescent="0.25">
      <c r="A237" s="5"/>
      <c r="B237" s="60"/>
      <c r="D237" s="7"/>
      <c r="E237" s="109"/>
      <c r="F237" s="8"/>
      <c r="G237" s="8"/>
      <c r="H237" s="8"/>
      <c r="I237" s="8"/>
      <c r="J237" s="8"/>
    </row>
    <row r="238" spans="1:10" x14ac:dyDescent="0.25">
      <c r="A238" s="5"/>
      <c r="B238" s="60"/>
      <c r="D238" s="7"/>
      <c r="E238" s="109"/>
      <c r="F238" s="8"/>
      <c r="G238" s="8"/>
      <c r="H238" s="8"/>
      <c r="I238" s="8"/>
      <c r="J238" s="8"/>
    </row>
    <row r="239" spans="1:10" x14ac:dyDescent="0.25">
      <c r="A239" s="5"/>
      <c r="B239" s="60"/>
      <c r="D239" s="7"/>
      <c r="E239" s="109"/>
      <c r="F239" s="8"/>
      <c r="G239" s="8"/>
      <c r="H239" s="8"/>
      <c r="I239" s="8"/>
      <c r="J239" s="8"/>
    </row>
    <row r="240" spans="1:10" x14ac:dyDescent="0.25">
      <c r="A240" s="5"/>
      <c r="B240" s="60"/>
      <c r="D240" s="7"/>
      <c r="E240" s="109"/>
      <c r="F240" s="8"/>
      <c r="G240" s="8"/>
      <c r="H240" s="8"/>
      <c r="I240" s="8"/>
      <c r="J240" s="8"/>
    </row>
    <row r="241" spans="1:10" x14ac:dyDescent="0.25">
      <c r="A241" s="5"/>
      <c r="B241" s="60"/>
      <c r="D241" s="7"/>
      <c r="E241" s="109"/>
      <c r="F241" s="8"/>
      <c r="G241" s="8"/>
      <c r="H241" s="8"/>
      <c r="I241" s="8"/>
      <c r="J241" s="8"/>
    </row>
    <row r="242" spans="1:10" x14ac:dyDescent="0.25">
      <c r="A242" s="5"/>
      <c r="B242" s="60"/>
      <c r="D242" s="7"/>
      <c r="E242" s="109"/>
      <c r="F242" s="8"/>
      <c r="G242" s="8"/>
      <c r="H242" s="8"/>
      <c r="I242" s="8"/>
      <c r="J242" s="8"/>
    </row>
    <row r="243" spans="1:10" x14ac:dyDescent="0.25">
      <c r="A243" s="5"/>
      <c r="B243" s="60"/>
      <c r="D243" s="7"/>
      <c r="E243" s="109"/>
      <c r="F243" s="8"/>
      <c r="G243" s="8"/>
      <c r="H243" s="8"/>
      <c r="I243" s="8"/>
      <c r="J243" s="8"/>
    </row>
    <row r="244" spans="1:10" x14ac:dyDescent="0.25">
      <c r="A244" s="5"/>
      <c r="B244" s="60"/>
      <c r="D244" s="7"/>
      <c r="E244" s="109"/>
      <c r="F244" s="8"/>
      <c r="G244" s="8"/>
      <c r="H244" s="8"/>
      <c r="I244" s="8"/>
      <c r="J244" s="8"/>
    </row>
    <row r="245" spans="1:10" x14ac:dyDescent="0.25">
      <c r="A245" s="5"/>
      <c r="B245" s="60"/>
      <c r="D245" s="7"/>
      <c r="E245" s="109"/>
      <c r="F245" s="8"/>
      <c r="G245" s="8"/>
      <c r="H245" s="8"/>
      <c r="I245" s="8"/>
      <c r="J245" s="8"/>
    </row>
    <row r="246" spans="1:10" x14ac:dyDescent="0.25">
      <c r="A246" s="5"/>
      <c r="B246" s="60"/>
      <c r="D246" s="7"/>
      <c r="E246" s="109"/>
      <c r="F246" s="8"/>
      <c r="G246" s="8"/>
      <c r="H246" s="8"/>
      <c r="I246" s="8"/>
      <c r="J246" s="8"/>
    </row>
    <row r="247" spans="1:10" x14ac:dyDescent="0.25">
      <c r="A247" s="5"/>
      <c r="B247" s="60"/>
      <c r="D247" s="7"/>
      <c r="E247" s="109"/>
      <c r="F247" s="8"/>
      <c r="G247" s="8"/>
      <c r="H247" s="8"/>
      <c r="I247" s="8"/>
      <c r="J247" s="8"/>
    </row>
    <row r="248" spans="1:10" x14ac:dyDescent="0.25">
      <c r="A248" s="5"/>
      <c r="B248" s="60"/>
      <c r="D248" s="7"/>
      <c r="E248" s="109"/>
      <c r="F248" s="8"/>
      <c r="G248" s="8"/>
      <c r="H248" s="8"/>
      <c r="I248" s="8"/>
      <c r="J248" s="8"/>
    </row>
    <row r="249" spans="1:10" x14ac:dyDescent="0.25">
      <c r="A249" s="5"/>
      <c r="B249" s="60"/>
      <c r="D249" s="7"/>
      <c r="E249" s="109"/>
      <c r="F249" s="8"/>
      <c r="G249" s="8"/>
      <c r="H249" s="8"/>
      <c r="I249" s="8"/>
      <c r="J249" s="8"/>
    </row>
    <row r="250" spans="1:10" x14ac:dyDescent="0.25">
      <c r="A250" s="5"/>
      <c r="B250" s="60"/>
      <c r="D250" s="7"/>
      <c r="E250" s="109"/>
      <c r="F250" s="8"/>
      <c r="G250" s="8"/>
      <c r="H250" s="8"/>
      <c r="I250" s="8"/>
      <c r="J250" s="8"/>
    </row>
    <row r="251" spans="1:10" x14ac:dyDescent="0.25">
      <c r="A251" s="5"/>
      <c r="B251" s="60"/>
      <c r="D251" s="7"/>
      <c r="E251" s="109"/>
      <c r="F251" s="8"/>
      <c r="G251" s="8"/>
      <c r="H251" s="8"/>
      <c r="I251" s="8"/>
      <c r="J251" s="8"/>
    </row>
    <row r="252" spans="1:10" x14ac:dyDescent="0.25">
      <c r="A252" s="5"/>
      <c r="B252" s="60"/>
      <c r="D252" s="7"/>
      <c r="E252" s="109"/>
      <c r="F252" s="8"/>
      <c r="G252" s="8"/>
      <c r="H252" s="8"/>
      <c r="I252" s="8"/>
      <c r="J252" s="8"/>
    </row>
    <row r="253" spans="1:10" x14ac:dyDescent="0.25">
      <c r="A253" s="5"/>
      <c r="B253" s="60"/>
      <c r="D253" s="7"/>
      <c r="E253" s="109"/>
      <c r="F253" s="8"/>
      <c r="G253" s="8"/>
      <c r="H253" s="8"/>
      <c r="I253" s="8"/>
      <c r="J253" s="8"/>
    </row>
    <row r="254" spans="1:10" x14ac:dyDescent="0.25">
      <c r="A254" s="5"/>
      <c r="B254" s="60"/>
      <c r="D254" s="7"/>
      <c r="E254" s="109"/>
      <c r="F254" s="8"/>
      <c r="G254" s="8"/>
      <c r="H254" s="8"/>
      <c r="I254" s="8"/>
      <c r="J254" s="8"/>
    </row>
    <row r="255" spans="1:10" x14ac:dyDescent="0.25">
      <c r="A255" s="5"/>
      <c r="B255" s="60"/>
      <c r="D255" s="7"/>
      <c r="E255" s="109"/>
      <c r="F255" s="8"/>
      <c r="G255" s="8"/>
      <c r="H255" s="8"/>
      <c r="I255" s="8"/>
      <c r="J255" s="8"/>
    </row>
    <row r="256" spans="1:10" x14ac:dyDescent="0.25">
      <c r="A256" s="5"/>
      <c r="B256" s="60"/>
      <c r="D256" s="7"/>
      <c r="E256" s="109"/>
      <c r="F256" s="8"/>
      <c r="G256" s="8"/>
      <c r="H256" s="8"/>
      <c r="I256" s="8"/>
      <c r="J256" s="8"/>
    </row>
    <row r="257" spans="1:10" x14ac:dyDescent="0.25">
      <c r="A257" s="5"/>
      <c r="B257" s="60"/>
      <c r="D257" s="7"/>
      <c r="E257" s="109"/>
      <c r="F257" s="8"/>
      <c r="G257" s="8"/>
      <c r="H257" s="8"/>
      <c r="I257" s="8"/>
      <c r="J257" s="8"/>
    </row>
    <row r="258" spans="1:10" x14ac:dyDescent="0.25">
      <c r="A258" s="5"/>
      <c r="B258" s="60"/>
      <c r="D258" s="7"/>
      <c r="E258" s="109"/>
      <c r="F258" s="8"/>
      <c r="G258" s="8"/>
      <c r="H258" s="8"/>
      <c r="I258" s="8"/>
      <c r="J258" s="8"/>
    </row>
    <row r="259" spans="1:10" x14ac:dyDescent="0.25">
      <c r="A259" s="5"/>
      <c r="B259" s="60"/>
      <c r="D259" s="7"/>
      <c r="E259" s="109"/>
      <c r="F259" s="8"/>
      <c r="G259" s="8"/>
      <c r="H259" s="8"/>
      <c r="I259" s="8"/>
      <c r="J259" s="8"/>
    </row>
    <row r="260" spans="1:10" x14ac:dyDescent="0.25">
      <c r="A260" s="5"/>
      <c r="B260" s="60"/>
      <c r="D260" s="7"/>
      <c r="E260" s="109"/>
      <c r="F260" s="8"/>
      <c r="G260" s="8"/>
      <c r="H260" s="8"/>
      <c r="I260" s="8"/>
      <c r="J260" s="8"/>
    </row>
    <row r="261" spans="1:10" x14ac:dyDescent="0.25">
      <c r="A261" s="5"/>
      <c r="B261" s="60"/>
      <c r="D261" s="7"/>
      <c r="E261" s="109"/>
      <c r="F261" s="8"/>
      <c r="G261" s="8"/>
      <c r="H261" s="8"/>
      <c r="I261" s="8"/>
      <c r="J261" s="8"/>
    </row>
    <row r="262" spans="1:10" x14ac:dyDescent="0.25">
      <c r="A262" s="6"/>
      <c r="B262" s="60"/>
    </row>
    <row r="263" spans="1:10" x14ac:dyDescent="0.25">
      <c r="A263" s="6"/>
      <c r="B263" s="60"/>
    </row>
    <row r="264" spans="1:10" x14ac:dyDescent="0.25">
      <c r="A264" s="6"/>
      <c r="B264" s="60"/>
    </row>
    <row r="265" spans="1:10" x14ac:dyDescent="0.25">
      <c r="A265" s="6"/>
      <c r="B265" s="60"/>
    </row>
    <row r="266" spans="1:10" x14ac:dyDescent="0.25">
      <c r="A266" s="6"/>
      <c r="B266" s="60"/>
    </row>
    <row r="267" spans="1:10" x14ac:dyDescent="0.25">
      <c r="A267" s="6"/>
      <c r="B267" s="60"/>
    </row>
    <row r="268" spans="1:10" x14ac:dyDescent="0.25">
      <c r="A268" s="6"/>
      <c r="B268" s="60"/>
    </row>
    <row r="269" spans="1:10" x14ac:dyDescent="0.25">
      <c r="A269" s="6"/>
      <c r="B269" s="60"/>
    </row>
    <row r="270" spans="1:10" x14ac:dyDescent="0.25">
      <c r="A270" s="6"/>
      <c r="B270" s="60"/>
    </row>
    <row r="271" spans="1:10" x14ac:dyDescent="0.25">
      <c r="A271" s="6"/>
      <c r="B271" s="60"/>
    </row>
    <row r="272" spans="1:10" x14ac:dyDescent="0.25">
      <c r="A272" s="6"/>
      <c r="B272" s="60"/>
    </row>
    <row r="273" spans="1:2" x14ac:dyDescent="0.25">
      <c r="A273" s="6"/>
      <c r="B273" s="60"/>
    </row>
    <row r="274" spans="1:2" x14ac:dyDescent="0.25">
      <c r="A274" s="6"/>
      <c r="B274" s="60"/>
    </row>
    <row r="275" spans="1:2" x14ac:dyDescent="0.25">
      <c r="A275" s="6"/>
      <c r="B275" s="60"/>
    </row>
    <row r="276" spans="1:2" x14ac:dyDescent="0.25">
      <c r="A276" s="6"/>
      <c r="B276" s="60"/>
    </row>
    <row r="277" spans="1:2" x14ac:dyDescent="0.25">
      <c r="A277" s="6"/>
      <c r="B277" s="60"/>
    </row>
    <row r="278" spans="1:2" x14ac:dyDescent="0.25">
      <c r="A278" s="6"/>
      <c r="B278" s="60"/>
    </row>
    <row r="279" spans="1:2" x14ac:dyDescent="0.25">
      <c r="A279" s="6"/>
      <c r="B279" s="60"/>
    </row>
    <row r="280" spans="1:2" x14ac:dyDescent="0.25">
      <c r="A280" s="6"/>
      <c r="B280" s="60"/>
    </row>
    <row r="281" spans="1:2" x14ac:dyDescent="0.25">
      <c r="A281" s="6"/>
      <c r="B281" s="60"/>
    </row>
    <row r="282" spans="1:2" x14ac:dyDescent="0.25">
      <c r="A282" s="6"/>
      <c r="B282" s="60"/>
    </row>
    <row r="283" spans="1:2" x14ac:dyDescent="0.25">
      <c r="A283" s="6"/>
      <c r="B283" s="60"/>
    </row>
    <row r="284" spans="1:2" x14ac:dyDescent="0.25">
      <c r="A284" s="6"/>
      <c r="B284" s="60"/>
    </row>
    <row r="285" spans="1:2" x14ac:dyDescent="0.25">
      <c r="A285" s="6"/>
      <c r="B285" s="60"/>
    </row>
    <row r="286" spans="1:2" x14ac:dyDescent="0.25">
      <c r="A286" s="6"/>
      <c r="B286" s="60"/>
    </row>
    <row r="287" spans="1:2" x14ac:dyDescent="0.25">
      <c r="A287" s="6"/>
      <c r="B287" s="60"/>
    </row>
    <row r="288" spans="1:2" x14ac:dyDescent="0.25">
      <c r="A288" s="6"/>
      <c r="B288" s="60"/>
    </row>
    <row r="289" spans="1:2" x14ac:dyDescent="0.25">
      <c r="A289" s="6"/>
      <c r="B289" s="60"/>
    </row>
    <row r="290" spans="1:2" x14ac:dyDescent="0.25">
      <c r="A290" s="6"/>
      <c r="B290" s="60"/>
    </row>
    <row r="291" spans="1:2" x14ac:dyDescent="0.25">
      <c r="A291" s="6"/>
      <c r="B291" s="60"/>
    </row>
    <row r="292" spans="1:2" x14ac:dyDescent="0.25">
      <c r="A292" s="6"/>
      <c r="B292" s="60"/>
    </row>
    <row r="293" spans="1:2" x14ac:dyDescent="0.25">
      <c r="A293" s="6"/>
      <c r="B293" s="60"/>
    </row>
    <row r="294" spans="1:2" x14ac:dyDescent="0.25">
      <c r="A294" s="6"/>
      <c r="B294" s="60"/>
    </row>
    <row r="295" spans="1:2" x14ac:dyDescent="0.25">
      <c r="A295" s="6"/>
      <c r="B295" s="60"/>
    </row>
    <row r="296" spans="1:2" x14ac:dyDescent="0.25">
      <c r="A296" s="6"/>
      <c r="B296" s="60"/>
    </row>
    <row r="297" spans="1:2" x14ac:dyDescent="0.25">
      <c r="A297" s="6"/>
      <c r="B297" s="60"/>
    </row>
    <row r="298" spans="1:2" x14ac:dyDescent="0.25">
      <c r="A298" s="6"/>
      <c r="B298" s="60"/>
    </row>
    <row r="299" spans="1:2" x14ac:dyDescent="0.25">
      <c r="A299" s="6"/>
      <c r="B299" s="60"/>
    </row>
    <row r="300" spans="1:2" x14ac:dyDescent="0.25">
      <c r="A300" s="6"/>
      <c r="B300" s="60"/>
    </row>
    <row r="301" spans="1:2" x14ac:dyDescent="0.25">
      <c r="A301" s="6"/>
      <c r="B301" s="60"/>
    </row>
    <row r="302" spans="1:2" x14ac:dyDescent="0.25">
      <c r="A302" s="6"/>
      <c r="B302" s="60"/>
    </row>
    <row r="303" spans="1:2" x14ac:dyDescent="0.25">
      <c r="A303" s="6"/>
      <c r="B303" s="60"/>
    </row>
    <row r="304" spans="1:2" x14ac:dyDescent="0.25">
      <c r="A304" s="6"/>
      <c r="B304" s="60"/>
    </row>
    <row r="305" spans="1:2" x14ac:dyDescent="0.25">
      <c r="A305" s="6"/>
      <c r="B305" s="60"/>
    </row>
    <row r="306" spans="1:2" x14ac:dyDescent="0.25">
      <c r="A306" s="6"/>
      <c r="B306" s="60"/>
    </row>
    <row r="307" spans="1:2" x14ac:dyDescent="0.25">
      <c r="A307" s="6"/>
      <c r="B307" s="60"/>
    </row>
    <row r="308" spans="1:2" x14ac:dyDescent="0.25">
      <c r="A308" s="6"/>
      <c r="B308" s="60"/>
    </row>
    <row r="309" spans="1:2" x14ac:dyDescent="0.25">
      <c r="A309" s="6"/>
      <c r="B309" s="60"/>
    </row>
    <row r="310" spans="1:2" x14ac:dyDescent="0.25">
      <c r="A310" s="6"/>
      <c r="B310" s="60"/>
    </row>
    <row r="311" spans="1:2" x14ac:dyDescent="0.25">
      <c r="A311" s="6"/>
      <c r="B311" s="60"/>
    </row>
    <row r="312" spans="1:2" x14ac:dyDescent="0.25">
      <c r="A312" s="6"/>
      <c r="B312" s="60"/>
    </row>
    <row r="313" spans="1:2" x14ac:dyDescent="0.25">
      <c r="A313" s="6"/>
      <c r="B313" s="60"/>
    </row>
    <row r="314" spans="1:2" x14ac:dyDescent="0.25">
      <c r="A314" s="6"/>
      <c r="B314" s="60"/>
    </row>
    <row r="315" spans="1:2" x14ac:dyDescent="0.25">
      <c r="A315" s="6"/>
      <c r="B315" s="60"/>
    </row>
    <row r="316" spans="1:2" x14ac:dyDescent="0.25">
      <c r="A316" s="6"/>
      <c r="B316" s="60"/>
    </row>
    <row r="317" spans="1:2" x14ac:dyDescent="0.25">
      <c r="A317" s="6"/>
      <c r="B317" s="60"/>
    </row>
    <row r="318" spans="1:2" x14ac:dyDescent="0.25">
      <c r="A318" s="6"/>
      <c r="B318" s="60"/>
    </row>
    <row r="319" spans="1:2" x14ac:dyDescent="0.25">
      <c r="A319" s="6"/>
      <c r="B319" s="60"/>
    </row>
    <row r="320" spans="1:2" x14ac:dyDescent="0.25">
      <c r="A320" s="6"/>
      <c r="B320" s="60"/>
    </row>
    <row r="321" spans="1:2" x14ac:dyDescent="0.25">
      <c r="A321" s="6"/>
      <c r="B321" s="60"/>
    </row>
    <row r="322" spans="1:2" x14ac:dyDescent="0.25">
      <c r="A322" s="6"/>
      <c r="B322" s="60"/>
    </row>
    <row r="323" spans="1:2" x14ac:dyDescent="0.25">
      <c r="A323" s="6"/>
      <c r="B323" s="60"/>
    </row>
    <row r="324" spans="1:2" x14ac:dyDescent="0.25">
      <c r="A324" s="6"/>
      <c r="B324" s="60"/>
    </row>
    <row r="325" spans="1:2" x14ac:dyDescent="0.25">
      <c r="A325" s="6"/>
      <c r="B325" s="60"/>
    </row>
    <row r="326" spans="1:2" x14ac:dyDescent="0.25">
      <c r="A326" s="6"/>
      <c r="B326" s="60"/>
    </row>
    <row r="327" spans="1:2" x14ac:dyDescent="0.25">
      <c r="A327" s="6"/>
      <c r="B327" s="60"/>
    </row>
    <row r="328" spans="1:2" x14ac:dyDescent="0.25">
      <c r="A328" s="6"/>
      <c r="B328" s="60"/>
    </row>
    <row r="329" spans="1:2" x14ac:dyDescent="0.25">
      <c r="A329" s="6"/>
      <c r="B329" s="60"/>
    </row>
    <row r="330" spans="1:2" x14ac:dyDescent="0.25">
      <c r="A330" s="6"/>
      <c r="B330" s="60"/>
    </row>
    <row r="331" spans="1:2" x14ac:dyDescent="0.25">
      <c r="A331" s="6"/>
      <c r="B331" s="60"/>
    </row>
    <row r="332" spans="1:2" x14ac:dyDescent="0.25">
      <c r="A332" s="6"/>
      <c r="B332" s="60"/>
    </row>
    <row r="333" spans="1:2" x14ac:dyDescent="0.25">
      <c r="A333" s="6"/>
      <c r="B333" s="60"/>
    </row>
    <row r="334" spans="1:2" x14ac:dyDescent="0.25">
      <c r="A334" s="6"/>
      <c r="B334" s="60"/>
    </row>
    <row r="335" spans="1:2" x14ac:dyDescent="0.25">
      <c r="A335" s="6"/>
      <c r="B335" s="60"/>
    </row>
    <row r="336" spans="1:2" x14ac:dyDescent="0.25">
      <c r="A336" s="6"/>
      <c r="B336" s="60"/>
    </row>
    <row r="337" spans="1:2" x14ac:dyDescent="0.25">
      <c r="A337" s="6"/>
      <c r="B337" s="60"/>
    </row>
    <row r="338" spans="1:2" x14ac:dyDescent="0.25">
      <c r="A338" s="6"/>
      <c r="B338" s="60"/>
    </row>
    <row r="339" spans="1:2" x14ac:dyDescent="0.25">
      <c r="A339" s="6"/>
      <c r="B339" s="60"/>
    </row>
    <row r="340" spans="1:2" x14ac:dyDescent="0.25">
      <c r="A340" s="6"/>
      <c r="B340" s="60"/>
    </row>
    <row r="341" spans="1:2" x14ac:dyDescent="0.25">
      <c r="A341" s="6"/>
      <c r="B341" s="60"/>
    </row>
    <row r="342" spans="1:2" x14ac:dyDescent="0.25">
      <c r="A342" s="6"/>
      <c r="B342" s="60"/>
    </row>
    <row r="343" spans="1:2" x14ac:dyDescent="0.25">
      <c r="A343" s="6"/>
      <c r="B343" s="60"/>
    </row>
    <row r="344" spans="1:2" x14ac:dyDescent="0.25">
      <c r="A344" s="6"/>
      <c r="B344" s="60"/>
    </row>
    <row r="345" spans="1:2" x14ac:dyDescent="0.25">
      <c r="A345" s="6"/>
      <c r="B345" s="60"/>
    </row>
    <row r="346" spans="1:2" x14ac:dyDescent="0.25">
      <c r="A346" s="6"/>
      <c r="B346" s="60"/>
    </row>
    <row r="347" spans="1:2" x14ac:dyDescent="0.25">
      <c r="A347" s="6"/>
      <c r="B347" s="60"/>
    </row>
    <row r="348" spans="1:2" x14ac:dyDescent="0.25">
      <c r="A348" s="6"/>
      <c r="B348" s="60"/>
    </row>
    <row r="349" spans="1:2" x14ac:dyDescent="0.25">
      <c r="A349" s="6"/>
      <c r="B349" s="60"/>
    </row>
    <row r="350" spans="1:2" x14ac:dyDescent="0.25">
      <c r="A350" s="6"/>
      <c r="B350" s="60"/>
    </row>
    <row r="351" spans="1:2" x14ac:dyDescent="0.25">
      <c r="A351" s="6"/>
      <c r="B351" s="60"/>
    </row>
    <row r="352" spans="1:2" x14ac:dyDescent="0.25">
      <c r="A352" s="6"/>
      <c r="B352" s="60"/>
    </row>
    <row r="353" spans="1:2" x14ac:dyDescent="0.25">
      <c r="A353" s="6"/>
      <c r="B353" s="60"/>
    </row>
    <row r="354" spans="1:2" x14ac:dyDescent="0.25">
      <c r="A354" s="6"/>
      <c r="B354" s="60"/>
    </row>
    <row r="355" spans="1:2" x14ac:dyDescent="0.25">
      <c r="A355" s="6"/>
      <c r="B355" s="60"/>
    </row>
    <row r="356" spans="1:2" x14ac:dyDescent="0.25">
      <c r="A356" s="6"/>
      <c r="B356" s="60"/>
    </row>
    <row r="357" spans="1:2" x14ac:dyDescent="0.25">
      <c r="A357" s="6"/>
      <c r="B357" s="60"/>
    </row>
    <row r="358" spans="1:2" x14ac:dyDescent="0.25">
      <c r="A358" s="6"/>
      <c r="B358" s="60"/>
    </row>
    <row r="359" spans="1:2" x14ac:dyDescent="0.25">
      <c r="A359" s="6"/>
      <c r="B359" s="60"/>
    </row>
    <row r="360" spans="1:2" x14ac:dyDescent="0.25">
      <c r="A360" s="6"/>
      <c r="B360" s="60"/>
    </row>
    <row r="361" spans="1:2" x14ac:dyDescent="0.25">
      <c r="A361" s="6"/>
      <c r="B361" s="60"/>
    </row>
    <row r="362" spans="1:2" x14ac:dyDescent="0.25">
      <c r="A362" s="6"/>
      <c r="B362" s="60"/>
    </row>
    <row r="363" spans="1:2" x14ac:dyDescent="0.25">
      <c r="A363" s="6"/>
      <c r="B363" s="60"/>
    </row>
    <row r="364" spans="1:2" x14ac:dyDescent="0.25">
      <c r="A364" s="6"/>
      <c r="B364" s="60"/>
    </row>
    <row r="365" spans="1:2" x14ac:dyDescent="0.25">
      <c r="A365" s="6"/>
      <c r="B365" s="60"/>
    </row>
    <row r="366" spans="1:2" x14ac:dyDescent="0.25">
      <c r="A366" s="6"/>
      <c r="B366" s="60"/>
    </row>
    <row r="367" spans="1:2" x14ac:dyDescent="0.25">
      <c r="A367" s="6"/>
      <c r="B367" s="60"/>
    </row>
    <row r="368" spans="1:2" x14ac:dyDescent="0.25">
      <c r="A368" s="6"/>
      <c r="B368" s="60"/>
    </row>
    <row r="369" spans="1:2" x14ac:dyDescent="0.25">
      <c r="A369" s="6"/>
      <c r="B369" s="60"/>
    </row>
    <row r="370" spans="1:2" x14ac:dyDescent="0.25">
      <c r="A370" s="6"/>
      <c r="B370" s="60"/>
    </row>
    <row r="371" spans="1:2" x14ac:dyDescent="0.25">
      <c r="A371" s="6"/>
      <c r="B371" s="60"/>
    </row>
    <row r="372" spans="1:2" x14ac:dyDescent="0.25">
      <c r="A372" s="6"/>
      <c r="B372" s="60"/>
    </row>
    <row r="373" spans="1:2" x14ac:dyDescent="0.25">
      <c r="A373" s="6"/>
      <c r="B373" s="60"/>
    </row>
    <row r="374" spans="1:2" x14ac:dyDescent="0.25">
      <c r="A374" s="6"/>
      <c r="B374" s="60"/>
    </row>
    <row r="375" spans="1:2" x14ac:dyDescent="0.25">
      <c r="A375" s="6"/>
      <c r="B375" s="60"/>
    </row>
    <row r="376" spans="1:2" x14ac:dyDescent="0.25">
      <c r="A376" s="6"/>
      <c r="B376" s="60"/>
    </row>
    <row r="377" spans="1:2" x14ac:dyDescent="0.25">
      <c r="A377" s="6"/>
      <c r="B377" s="60"/>
    </row>
    <row r="378" spans="1:2" x14ac:dyDescent="0.25">
      <c r="A378" s="6"/>
      <c r="B378" s="60"/>
    </row>
    <row r="379" spans="1:2" x14ac:dyDescent="0.25">
      <c r="A379" s="6"/>
      <c r="B379" s="60"/>
    </row>
    <row r="380" spans="1:2" x14ac:dyDescent="0.25">
      <c r="A380" s="6"/>
      <c r="B380" s="60"/>
    </row>
    <row r="381" spans="1:2" x14ac:dyDescent="0.25">
      <c r="A381" s="6"/>
      <c r="B381" s="60"/>
    </row>
    <row r="382" spans="1:2" x14ac:dyDescent="0.25">
      <c r="A382" s="6"/>
      <c r="B382" s="60"/>
    </row>
    <row r="383" spans="1:2" x14ac:dyDescent="0.25">
      <c r="A383" s="6"/>
      <c r="B383" s="60"/>
    </row>
    <row r="384" spans="1:2" x14ac:dyDescent="0.25">
      <c r="A384" s="6"/>
      <c r="B384" s="60"/>
    </row>
    <row r="385" spans="1:2" x14ac:dyDescent="0.25">
      <c r="A385" s="6"/>
      <c r="B385" s="60"/>
    </row>
    <row r="386" spans="1:2" x14ac:dyDescent="0.25">
      <c r="A386" s="6"/>
      <c r="B386" s="60"/>
    </row>
    <row r="387" spans="1:2" x14ac:dyDescent="0.25">
      <c r="A387" s="6"/>
      <c r="B387" s="60"/>
    </row>
    <row r="388" spans="1:2" x14ac:dyDescent="0.25">
      <c r="A388" s="6"/>
      <c r="B388" s="60"/>
    </row>
    <row r="389" spans="1:2" x14ac:dyDescent="0.25">
      <c r="A389" s="6"/>
      <c r="B389" s="60"/>
    </row>
    <row r="390" spans="1:2" x14ac:dyDescent="0.25">
      <c r="A390" s="6"/>
      <c r="B390" s="60"/>
    </row>
    <row r="391" spans="1:2" x14ac:dyDescent="0.25">
      <c r="A391" s="6"/>
      <c r="B391" s="60"/>
    </row>
    <row r="392" spans="1:2" x14ac:dyDescent="0.25">
      <c r="A392" s="6"/>
      <c r="B392" s="60"/>
    </row>
    <row r="393" spans="1:2" x14ac:dyDescent="0.25">
      <c r="A393" s="6"/>
      <c r="B393" s="60"/>
    </row>
    <row r="394" spans="1:2" x14ac:dyDescent="0.25">
      <c r="A394" s="6"/>
      <c r="B394" s="60"/>
    </row>
    <row r="395" spans="1:2" x14ac:dyDescent="0.25">
      <c r="A395" s="6"/>
      <c r="B395" s="60"/>
    </row>
    <row r="396" spans="1:2" x14ac:dyDescent="0.25">
      <c r="A396" s="6"/>
      <c r="B396" s="60"/>
    </row>
    <row r="397" spans="1:2" x14ac:dyDescent="0.25">
      <c r="A397" s="6"/>
      <c r="B397" s="60"/>
    </row>
    <row r="398" spans="1:2" x14ac:dyDescent="0.25">
      <c r="A398" s="6"/>
      <c r="B398" s="60"/>
    </row>
    <row r="399" spans="1:2" x14ac:dyDescent="0.25">
      <c r="A399" s="6"/>
      <c r="B399" s="60"/>
    </row>
    <row r="400" spans="1:2" x14ac:dyDescent="0.25">
      <c r="A400" s="6"/>
      <c r="B400" s="60"/>
    </row>
    <row r="401" spans="1:2" x14ac:dyDescent="0.25">
      <c r="A401" s="6"/>
      <c r="B401" s="60"/>
    </row>
    <row r="402" spans="1:2" x14ac:dyDescent="0.25">
      <c r="A402" s="6"/>
      <c r="B402" s="60"/>
    </row>
    <row r="403" spans="1:2" x14ac:dyDescent="0.25">
      <c r="A403" s="6"/>
      <c r="B403" s="60"/>
    </row>
    <row r="404" spans="1:2" x14ac:dyDescent="0.25">
      <c r="A404" s="6"/>
      <c r="B404" s="60"/>
    </row>
    <row r="405" spans="1:2" x14ac:dyDescent="0.25">
      <c r="A405" s="6"/>
      <c r="B405" s="60"/>
    </row>
    <row r="406" spans="1:2" x14ac:dyDescent="0.25">
      <c r="A406" s="6"/>
      <c r="B406" s="60"/>
    </row>
    <row r="407" spans="1:2" x14ac:dyDescent="0.25">
      <c r="A407" s="6"/>
      <c r="B407" s="60"/>
    </row>
    <row r="408" spans="1:2" x14ac:dyDescent="0.25">
      <c r="A408" s="6"/>
      <c r="B408" s="60"/>
    </row>
    <row r="409" spans="1:2" x14ac:dyDescent="0.25">
      <c r="A409" s="6"/>
      <c r="B409" s="60"/>
    </row>
    <row r="410" spans="1:2" x14ac:dyDescent="0.25">
      <c r="A410" s="6"/>
      <c r="B410" s="60"/>
    </row>
    <row r="411" spans="1:2" x14ac:dyDescent="0.25">
      <c r="A411" s="6"/>
      <c r="B411" s="60"/>
    </row>
    <row r="412" spans="1:2" x14ac:dyDescent="0.25">
      <c r="A412" s="6"/>
      <c r="B412" s="60"/>
    </row>
    <row r="413" spans="1:2" x14ac:dyDescent="0.25">
      <c r="A413" s="6"/>
      <c r="B413" s="60"/>
    </row>
    <row r="414" spans="1:2" x14ac:dyDescent="0.25">
      <c r="A414" s="6"/>
      <c r="B414" s="60"/>
    </row>
    <row r="415" spans="1:2" x14ac:dyDescent="0.25">
      <c r="A415" s="6"/>
      <c r="B415" s="60"/>
    </row>
    <row r="416" spans="1:2" x14ac:dyDescent="0.25">
      <c r="A416" s="6"/>
      <c r="B416" s="60"/>
    </row>
    <row r="417" spans="1:2" x14ac:dyDescent="0.25">
      <c r="A417" s="6"/>
      <c r="B417" s="60"/>
    </row>
    <row r="418" spans="1:2" x14ac:dyDescent="0.25">
      <c r="A418" s="6"/>
      <c r="B418" s="60"/>
    </row>
    <row r="419" spans="1:2" x14ac:dyDescent="0.25">
      <c r="A419" s="6"/>
      <c r="B419" s="60"/>
    </row>
    <row r="420" spans="1:2" x14ac:dyDescent="0.25">
      <c r="A420" s="6"/>
      <c r="B420" s="60"/>
    </row>
    <row r="421" spans="1:2" x14ac:dyDescent="0.25">
      <c r="A421" s="6"/>
      <c r="B421" s="60"/>
    </row>
    <row r="422" spans="1:2" x14ac:dyDescent="0.25">
      <c r="A422" s="6"/>
      <c r="B422" s="60"/>
    </row>
    <row r="423" spans="1:2" x14ac:dyDescent="0.25">
      <c r="A423" s="6"/>
      <c r="B423" s="60"/>
    </row>
    <row r="424" spans="1:2" x14ac:dyDescent="0.25">
      <c r="A424" s="6"/>
      <c r="B424" s="60"/>
    </row>
    <row r="425" spans="1:2" x14ac:dyDescent="0.25">
      <c r="A425" s="6"/>
      <c r="B425" s="60"/>
    </row>
    <row r="426" spans="1:2" x14ac:dyDescent="0.25">
      <c r="A426" s="6"/>
      <c r="B426" s="60"/>
    </row>
    <row r="427" spans="1:2" x14ac:dyDescent="0.25">
      <c r="A427" s="6"/>
      <c r="B427" s="60"/>
    </row>
    <row r="428" spans="1:2" x14ac:dyDescent="0.25">
      <c r="A428" s="6"/>
      <c r="B428" s="60"/>
    </row>
  </sheetData>
  <mergeCells count="43">
    <mergeCell ref="B17:H17"/>
    <mergeCell ref="B18:H18"/>
    <mergeCell ref="B19:H19"/>
    <mergeCell ref="B20:H20"/>
    <mergeCell ref="B21:H21"/>
    <mergeCell ref="B12:H12"/>
    <mergeCell ref="B13:H13"/>
    <mergeCell ref="B14:H14"/>
    <mergeCell ref="B15:H15"/>
    <mergeCell ref="B16:H16"/>
    <mergeCell ref="K25:K26"/>
    <mergeCell ref="D220:F220"/>
    <mergeCell ref="H220:J220"/>
    <mergeCell ref="D221:F221"/>
    <mergeCell ref="H221:J221"/>
    <mergeCell ref="H225:I225"/>
    <mergeCell ref="A24:J24"/>
    <mergeCell ref="A25:A26"/>
    <mergeCell ref="C25:C26"/>
    <mergeCell ref="D25:D26"/>
    <mergeCell ref="E25:E26"/>
    <mergeCell ref="F25:F26"/>
    <mergeCell ref="G25:J25"/>
    <mergeCell ref="B22:H22"/>
    <mergeCell ref="B23:H23"/>
    <mergeCell ref="B25:B26"/>
    <mergeCell ref="I20:J20"/>
    <mergeCell ref="I21:J21"/>
    <mergeCell ref="I17:J17"/>
    <mergeCell ref="I11:K11"/>
    <mergeCell ref="I12:J12"/>
    <mergeCell ref="I13:J13"/>
    <mergeCell ref="I14:J14"/>
    <mergeCell ref="I15:J15"/>
    <mergeCell ref="I16:J16"/>
    <mergeCell ref="B11:H11"/>
    <mergeCell ref="I10:J10"/>
    <mergeCell ref="G1:K1"/>
    <mergeCell ref="I6:J6"/>
    <mergeCell ref="I7:J7"/>
    <mergeCell ref="I8:J8"/>
    <mergeCell ref="I9:J9"/>
    <mergeCell ref="G2:H2"/>
  </mergeCells>
  <pageMargins left="0.70866141732283472" right="0.51181102362204722" top="0.94488188976377963" bottom="0.74803149606299213" header="0.31496062992125984" footer="0.31496062992125984"/>
  <pageSetup paperSize="9" scale="48" fitToHeight="0" orientation="landscape" r:id="rId1"/>
  <rowBreaks count="3" manualBreakCount="3">
    <brk id="35" max="16383" man="1"/>
    <brk id="69" max="10" man="1"/>
    <brk id="11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2025-12-26T09:37:22Z</dcterms:modified>
</cp:coreProperties>
</file>