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6 сесія\"/>
    </mc:Choice>
  </mc:AlternateContent>
  <xr:revisionPtr revIDLastSave="0" documentId="8_{2D36BA00-0289-44F1-9050-EEC0A9418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гальний фонд" sheetId="8" r:id="rId1"/>
  </sheets>
  <definedNames>
    <definedName name="_xlnm.Print_Area" localSheetId="0">'Загальний фонд'!$A$1:$H$57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8" l="1"/>
  <c r="F39" i="8" l="1"/>
  <c r="F30" i="8"/>
  <c r="F34" i="8"/>
  <c r="H16" i="8" l="1"/>
  <c r="G20" i="8" l="1"/>
  <c r="H24" i="8"/>
  <c r="H20" i="8"/>
  <c r="H21" i="8"/>
  <c r="H22" i="8"/>
  <c r="H23" i="8"/>
  <c r="H19" i="8" l="1"/>
  <c r="G29" i="8" l="1"/>
  <c r="F29" i="8"/>
  <c r="H28" i="8"/>
  <c r="H26" i="8"/>
  <c r="H25" i="8"/>
  <c r="H27" i="8"/>
  <c r="H18" i="8"/>
  <c r="H17" i="8"/>
  <c r="H29" i="8" l="1"/>
  <c r="H14" i="8" l="1"/>
  <c r="H44" i="8"/>
  <c r="H52" i="8" l="1"/>
  <c r="H39" i="8" l="1"/>
  <c r="H38" i="8"/>
  <c r="H34" i="8"/>
  <c r="H30" i="8" l="1"/>
  <c r="H51" i="8" l="1"/>
  <c r="H42" i="8" l="1"/>
  <c r="H43" i="8"/>
  <c r="H11" i="8" l="1"/>
  <c r="H12" i="8"/>
  <c r="H8" i="8"/>
  <c r="H9" i="8"/>
  <c r="H10" i="8"/>
  <c r="H41" i="8" l="1"/>
  <c r="H37" i="8"/>
  <c r="H40" i="8"/>
  <c r="H36" i="8"/>
  <c r="H35" i="8"/>
  <c r="H32" i="8"/>
  <c r="H33" i="8"/>
  <c r="H31" i="8"/>
  <c r="H46" i="8" l="1"/>
  <c r="H50" i="8" l="1"/>
  <c r="G47" i="8" l="1"/>
  <c r="F47" i="8"/>
  <c r="H47" i="8" s="1"/>
  <c r="G45" i="8"/>
  <c r="F45" i="8"/>
  <c r="H13" i="8"/>
  <c r="H45" i="8" l="1"/>
  <c r="G53" i="8"/>
  <c r="F53" i="8"/>
  <c r="H54" i="8"/>
  <c r="H48" i="8" l="1"/>
  <c r="G6" i="8"/>
  <c r="H7" i="8"/>
  <c r="F6" i="8" l="1"/>
  <c r="G49" i="8" l="1"/>
  <c r="G55" i="8" s="1"/>
  <c r="F49" i="8"/>
  <c r="F55" i="8" s="1"/>
  <c r="H55" i="8" l="1"/>
  <c r="H58" i="8" s="1"/>
  <c r="H49" i="8"/>
  <c r="H53" i="8"/>
  <c r="H6" i="8" l="1"/>
</calcChain>
</file>

<file path=xl/sharedStrings.xml><?xml version="1.0" encoding="utf-8"?>
<sst xmlns="http://schemas.openxmlformats.org/spreadsheetml/2006/main" count="161" uniqueCount="97">
  <si>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</si>
  <si>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</si>
  <si>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</si>
  <si>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</si>
  <si>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</si>
  <si>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</si>
  <si>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</si>
  <si>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</si>
  <si>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</si>
  <si>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</si>
  <si>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</si>
  <si>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Косівська громада</t>
  </si>
  <si>
    <t>Відділ освіти Косівської міської ради</t>
  </si>
  <si>
    <t>Додаток 2</t>
  </si>
  <si>
    <t>0611010</t>
  </si>
  <si>
    <t>Відділ культури та туризму Косівської міської ради</t>
  </si>
  <si>
    <t>Фінансовий відділ Косівської міської ради</t>
  </si>
  <si>
    <t>0119800</t>
  </si>
  <si>
    <t>Відділ соціального захисту та охорони здоров'я Косівської міської ради</t>
  </si>
  <si>
    <t>0611021</t>
  </si>
  <si>
    <t>На підвіз підручників</t>
  </si>
  <si>
    <t>0118220</t>
  </si>
  <si>
    <t>На виконання заходів 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(придбання  пально-мастильних матеріалів)</t>
  </si>
  <si>
    <t>Предмети, матеріали, обладнання та інвентар</t>
  </si>
  <si>
    <t>0610160</t>
  </si>
  <si>
    <t>0615031</t>
  </si>
  <si>
    <t>Субвенція з місцевого бюджету державному бюджету на виконання програм соціально-економічного розвитку регіонів  за Цільовою програмою  матеріально-технічної та фінансової підтримки Збройних Сил України на 2025 рік для надання субвенції військовій частині 1551</t>
  </si>
  <si>
    <t>Субвенція з місцевого бюджету державному бюджету на виконання програм соціально-економічного розвитку регіонів  за Цільовою програмою  матеріально-технічної та фінансової підтримки Збройних Сил України на 2025 рік для надання субвенції військовій частині А 0515</t>
  </si>
  <si>
    <t>Субвенція з місцевого бюджету державному бюджету на виконання програм соціально-економічного розвитку регіонів  за Цільовою програмою  матеріально-технічної та фінансової підтримки Збройних Сил України на 2025 рік для надання субвенції військовій частині А0284</t>
  </si>
  <si>
    <t>Субвенція з місцевого бюджету державному бюджету на виконання програм соціально-економічного розвитку регіонів  за Цільовою програмою  матеріально-технічної та фінансової підтримки Збройних Сил України на 2025 рік для надання субвенції військовій частині А4056</t>
  </si>
  <si>
    <t>Субвенція з місцевого бюджету державному бюджету на виконання програм соціально-економічного розвитку регіонів  за Цільовою програмою  матеріально-технічної та фінансової підтримки Збройних Сил України на 2025 рік для надання субвенції військовій частині А3719</t>
  </si>
  <si>
    <t>Субвенція з місцевого бюджету державному бюджету на виконання програм соціально-економічного розвитку регіонів  за Цільовою програмою  матеріально-технічної та фінансової підтримки Збройних Сил України на 2025 рік для надання субвенції військовій частині 3035</t>
  </si>
  <si>
    <t>Видатки на відрядження</t>
  </si>
  <si>
    <t>Центр надання адміністративних послуг Косівської міської ради</t>
  </si>
  <si>
    <t>3410160</t>
  </si>
  <si>
    <t>Керівництво і управління у відповідній сфері у містах (місті Києві), селищах, селах, територіальних громадах (предмети, матеріали, обладнання та інвентар)</t>
  </si>
  <si>
    <t>Керівництво і управління у відповідній сфері у містах (місті Києві), селищах, селах, територіальних громадах (заробітна плата)</t>
  </si>
  <si>
    <t>Керівництво і управління у відповідній сфері у містах (місті Києві), селищах, селах, територіальних громадах (нарахування на оплату праці)</t>
  </si>
  <si>
    <t>На придбання продуктів харчування для закладів дошкільної освіти</t>
  </si>
  <si>
    <t>0810160</t>
  </si>
  <si>
    <t>0611070</t>
  </si>
  <si>
    <t>0110180</t>
  </si>
  <si>
    <t>0112152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</si>
  <si>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для КНП "Косівський  центр первинної медичної допомоги" (для оплати безкоштовних рецептів )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</si>
  <si>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для  КНП "Косівський  центр первинної медичної допомоги" (на оплату енергоносіїв)</t>
  </si>
  <si>
    <t>0112111</t>
  </si>
  <si>
    <t>0117442</t>
  </si>
  <si>
    <t>0110150</t>
  </si>
  <si>
    <t>с.Річка</t>
  </si>
  <si>
    <t>На виконання заходів програми соціально-економічного та культурного розвитку Косівської міської ради на 2021-2026 роки на придбання матеріалів для проведення ремонтних робіт господарським способом  адмінбудинку Вербовецького старостинського округу</t>
  </si>
  <si>
    <t>с.Вербовець</t>
  </si>
  <si>
    <t>0116030</t>
  </si>
  <si>
    <t>с.Соколівка</t>
  </si>
  <si>
    <t>На виконання заходів програми соціально-економічного та культурного розвитку Косівської міської ради на 2021-2026 роки на Поточний ремонт споруд дорожнього водовідводу   по вул. Берег ( біля домогосподарства Бичинюк К.В) в с. Соколівка Косівської міської ради</t>
  </si>
  <si>
    <t>На виконання заходів Програми розвитку місцевого самоврядування Косівської міської ради на 2021-2025 роки  на придбання звукового обладнання для вшанування пам'яті Героїв</t>
  </si>
  <si>
    <t>3710160</t>
  </si>
  <si>
    <t>м.Косів</t>
  </si>
  <si>
    <t>На виконання заходів Програми розвитку місцевого самоврядування Косівської міської ради на 2021-2025 роки на організацію благоустрою населених пунктів (оплата послуг з організації соціальних поховань та поховань військовослужбовців)</t>
  </si>
  <si>
    <t>24</t>
  </si>
  <si>
    <t>25</t>
  </si>
  <si>
    <t>27</t>
  </si>
  <si>
    <t>28</t>
  </si>
  <si>
    <t>30</t>
  </si>
  <si>
    <t>31</t>
  </si>
  <si>
    <t>0116017</t>
  </si>
  <si>
    <t>На виконання заходів програми соціально-економічного та культурного розвитку Косівської міської ради на 2021-2026 роки на Придбання матеріалів для проведення ремонтних робіт господарським способом в с.Річка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</si>
  <si>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на Капітальний ремонт споруд дорожнього водовідводу  по вул.Зелена в селі Соколівка 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</si>
  <si>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на Поточний ремонт комунальних доріг в с.Шешори Косівської міської ради</t>
  </si>
  <si>
    <t xml:space="preserve"> с.Шешори</t>
  </si>
  <si>
    <t>На виконання заходів програми соціально-економічного та культурного розвитку Косівської міської ради на 2021-2026 роки на Поточний ремонт комунальних доріг в с.Пістинь Косівської міської ради</t>
  </si>
  <si>
    <t>с.Пістинь</t>
  </si>
  <si>
    <t>На виконання заходів програми соціально-економічного та культурного розвитку Косівської міської ради на 2021-2026 роки на Поточний ремонт комунальних доріг в с.Микитинці Косівської міської ради</t>
  </si>
  <si>
    <t>с.Микитинці</t>
  </si>
  <si>
    <t>На виконання заходів програми соціально-економічного та культурного розвитку Косівської міської ради на 2021-2026 роки на Поточний ремонт комунальних доріг в с.Вербовець Косівської міської ради</t>
  </si>
  <si>
    <t>На виконання заходів Програми стратегічного розвитку міського комунального підприємства «Косів» на 2021-2026 роки ( на  оплату праці з нарахуваннями )</t>
  </si>
  <si>
    <t>33</t>
  </si>
  <si>
    <t>34</t>
  </si>
  <si>
    <t>36</t>
  </si>
  <si>
    <t>37</t>
  </si>
  <si>
    <t>38</t>
  </si>
  <si>
    <t>39</t>
  </si>
  <si>
    <t>40</t>
  </si>
  <si>
    <t>41</t>
  </si>
  <si>
    <t>42</t>
  </si>
  <si>
    <t>Керівництво і управління у відповідній сфері у містах (місті Києві), селищах, селах, територіальних громадах» ( на оплату послуг)</t>
  </si>
  <si>
    <t>На оплату лабораторно-інструментальних досліджень</t>
  </si>
  <si>
    <t>На оплату за технічне обслуговування системи газопостачання та відновлення газопостачання</t>
  </si>
  <si>
    <t>На придбання продуктів харчування в закладах загальної середньої освіти</t>
  </si>
  <si>
    <t>На оплату електроенергії</t>
  </si>
  <si>
    <t>На оплату природного газу</t>
  </si>
  <si>
    <t>На оплату за відновлення газопостачання</t>
  </si>
  <si>
    <t>На виконання заходів програми соціально-економічного та культурного розвитку Косівської міської ради на 2021-2026 роки наУтримання мережі вуличного освітлення в с.Річка, Косівського району, Івано-Франківської області</t>
  </si>
  <si>
    <t>Розподіл перевиконання дохідної частини загального фонду бюджету Косівської міської територіальної громади за 9 місяців   2025 року</t>
  </si>
  <si>
    <t>На виконання заходів програми соціально-економічного та культурного розвитку Косівської міської ради на 2021-2026 роки на 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</si>
  <si>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На виконання заходів програми соціально-економічного та культурного розвитку Косівської міської ради на 2021-2026 роки на Капітальний ремонт концертної зали в Косівській школі мистецтв</t>
  </si>
  <si>
    <t>Секретар ради                                                                Світлана МЕДВЕДЧУК</t>
  </si>
  <si>
    <t>до рішення  міської ради  від   15.10.2025р.  №        -56/2025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</si>
</sst>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4" fontId="2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0" xfId="0" applyNumberFormat="1" applyFont="1"/>
    <xf numFmtId="4" fontId="5" fillId="0" borderId="4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" fontId="16" fillId="0" borderId="6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view="pageBreakPreview" zoomScaleNormal="100" zoomScaleSheetLayoutView="100" workbookViewId="0">
      <pane ySplit="5" topLeftCell="A48" activePane="bottomLeft" state="frozen"/>
      <selection pane="bottomLeft" activeCell="A56" sqref="A56:H57"/>
    </sheetView>
  </sheetViews>
  <sheetFormatPr defaultRowHeight="12.75" x14ac:dyDescent="0.2"/>
  <cols>
    <col min="1" max="1" width="5.28515625" style="1" customWidth="1"/>
    <col min="2" max="2" width="13.7109375" customWidth="1"/>
    <col min="3" max="3" width="9.5703125" customWidth="1"/>
    <col min="4" max="4" width="84.5703125" customWidth="1"/>
    <col min="5" max="5" width="16.140625" customWidth="1"/>
    <col min="6" max="6" width="16.42578125" customWidth="1"/>
    <col min="7" max="7" width="16.85546875" customWidth="1"/>
    <col min="8" max="8" width="20.7109375" customWidth="1"/>
    <col min="9" max="9" width="11.140625" bestFit="1" customWidth="1"/>
  </cols>
  <sheetData>
    <row r="1" spans="1:9" ht="21" customHeight="1" x14ac:dyDescent="0.25">
      <c r="H1" s="10" t="s">
        <v>13</v>
      </c>
    </row>
    <row r="2" spans="1:9" ht="87" customHeight="1" x14ac:dyDescent="0.25">
      <c r="G2" s="66" t="s">
        <v>96</v>
      </c>
      <c r="H2" s="66"/>
      <c r="I2" s="11"/>
    </row>
    <row r="3" spans="1:9" ht="55.5" customHeight="1" x14ac:dyDescent="0.2">
      <c r="A3" s="69" t="s">
        <v>92</v>
      </c>
      <c r="B3" s="69"/>
      <c r="C3" s="69"/>
      <c r="D3" s="69"/>
      <c r="E3" s="69"/>
      <c r="F3" s="69"/>
      <c r="G3" s="69"/>
      <c r="H3" s="69"/>
    </row>
    <row r="4" spans="1:9" ht="25.5" customHeight="1" x14ac:dyDescent="0.3">
      <c r="A4" s="2"/>
      <c r="B4" s="2"/>
      <c r="C4" s="2"/>
      <c r="D4" s="2"/>
      <c r="E4" s="2"/>
      <c r="F4" s="2"/>
      <c r="G4" s="3"/>
      <c r="H4" s="8" t="s">
        <v>10</v>
      </c>
    </row>
    <row r="5" spans="1:9" ht="89.25" customHeight="1" x14ac:dyDescent="0.2">
      <c r="A5" s="5" t="s">
        <v>0</v>
      </c>
      <c r="B5" s="15" t="s">
        <v>4</v>
      </c>
      <c r="C5" s="5" t="s">
        <v>5</v>
      </c>
      <c r="D5" s="6" t="s">
        <v>7</v>
      </c>
      <c r="E5" s="6" t="s">
        <v>6</v>
      </c>
      <c r="F5" s="6" t="s">
        <v>2</v>
      </c>
      <c r="G5" s="6" t="s">
        <v>9</v>
      </c>
      <c r="H5" s="7" t="s">
        <v>3</v>
      </c>
    </row>
    <row r="6" spans="1:9" ht="35.25" customHeight="1" x14ac:dyDescent="0.2">
      <c r="A6" s="71" t="s">
        <v>8</v>
      </c>
      <c r="B6" s="71"/>
      <c r="C6" s="71"/>
      <c r="D6" s="71"/>
      <c r="E6" s="71"/>
      <c r="F6" s="4">
        <f>SUM(F7:F28)</f>
        <v>2385233</v>
      </c>
      <c r="G6" s="4">
        <f>SUM(G7:G28)</f>
        <v>210792</v>
      </c>
      <c r="H6" s="12">
        <f>SUM(F6:G6)</f>
        <v>2596025</v>
      </c>
    </row>
    <row r="7" spans="1:9" ht="99" customHeight="1" x14ac:dyDescent="0.3">
      <c r="A7" s="14">
        <v>1</v>
      </c>
      <c r="B7" s="23" t="s">
        <v>17</v>
      </c>
      <c r="C7" s="27">
        <v>2620</v>
      </c>
      <c r="D7" s="21" t="s">
        <v>27</v>
      </c>
      <c r="E7" s="14" t="s">
        <v>11</v>
      </c>
      <c r="F7" s="20">
        <v>200000</v>
      </c>
      <c r="G7" s="19"/>
      <c r="H7" s="13">
        <f t="shared" ref="H7:H28" si="0">F7+G7</f>
        <v>200000</v>
      </c>
    </row>
    <row r="8" spans="1:9" ht="86.25" customHeight="1" x14ac:dyDescent="0.3">
      <c r="A8" s="14">
        <v>2</v>
      </c>
      <c r="B8" s="23" t="s">
        <v>17</v>
      </c>
      <c r="C8" s="27">
        <v>2620</v>
      </c>
      <c r="D8" s="21" t="s">
        <v>26</v>
      </c>
      <c r="E8" s="14" t="s">
        <v>11</v>
      </c>
      <c r="F8" s="20">
        <v>200000</v>
      </c>
      <c r="G8" s="19"/>
      <c r="H8" s="13">
        <f t="shared" si="0"/>
        <v>200000</v>
      </c>
    </row>
    <row r="9" spans="1:9" ht="84.75" customHeight="1" x14ac:dyDescent="0.3">
      <c r="A9" s="14">
        <v>3</v>
      </c>
      <c r="B9" s="23" t="s">
        <v>17</v>
      </c>
      <c r="C9" s="27">
        <v>2620</v>
      </c>
      <c r="D9" s="21" t="s">
        <v>28</v>
      </c>
      <c r="E9" s="14" t="s">
        <v>11</v>
      </c>
      <c r="F9" s="20">
        <v>150000</v>
      </c>
      <c r="G9" s="19"/>
      <c r="H9" s="13">
        <f t="shared" si="0"/>
        <v>150000</v>
      </c>
    </row>
    <row r="10" spans="1:9" ht="90" customHeight="1" x14ac:dyDescent="0.3">
      <c r="A10" s="14">
        <v>4</v>
      </c>
      <c r="B10" s="23" t="s">
        <v>17</v>
      </c>
      <c r="C10" s="27">
        <v>2620</v>
      </c>
      <c r="D10" s="21" t="s">
        <v>29</v>
      </c>
      <c r="E10" s="14" t="s">
        <v>11</v>
      </c>
      <c r="F10" s="20">
        <v>100000</v>
      </c>
      <c r="G10" s="19"/>
      <c r="H10" s="13">
        <f t="shared" si="0"/>
        <v>100000</v>
      </c>
    </row>
    <row r="11" spans="1:9" ht="82.5" customHeight="1" x14ac:dyDescent="0.3">
      <c r="A11" s="14">
        <v>5</v>
      </c>
      <c r="B11" s="23" t="s">
        <v>17</v>
      </c>
      <c r="C11" s="27">
        <v>2620</v>
      </c>
      <c r="D11" s="21" t="s">
        <v>30</v>
      </c>
      <c r="E11" s="14" t="s">
        <v>11</v>
      </c>
      <c r="F11" s="20">
        <v>250000</v>
      </c>
      <c r="G11" s="19"/>
      <c r="H11" s="13">
        <f t="shared" si="0"/>
        <v>250000</v>
      </c>
    </row>
    <row r="12" spans="1:9" ht="90.75" customHeight="1" x14ac:dyDescent="0.3">
      <c r="A12" s="14">
        <v>6</v>
      </c>
      <c r="B12" s="23" t="s">
        <v>17</v>
      </c>
      <c r="C12" s="27">
        <v>2620</v>
      </c>
      <c r="D12" s="21" t="s">
        <v>31</v>
      </c>
      <c r="E12" s="14" t="s">
        <v>11</v>
      </c>
      <c r="F12" s="20">
        <v>100000</v>
      </c>
      <c r="G12" s="19"/>
      <c r="H12" s="13">
        <f t="shared" si="0"/>
        <v>100000</v>
      </c>
    </row>
    <row r="13" spans="1:9" ht="86.25" customHeight="1" x14ac:dyDescent="0.2">
      <c r="A13" s="14">
        <v>7</v>
      </c>
      <c r="B13" s="24" t="s">
        <v>21</v>
      </c>
      <c r="C13" s="25">
        <v>2210</v>
      </c>
      <c r="D13" s="16" t="s">
        <v>22</v>
      </c>
      <c r="E13" s="26" t="s">
        <v>11</v>
      </c>
      <c r="F13" s="22">
        <v>15000</v>
      </c>
      <c r="G13" s="19"/>
      <c r="H13" s="13">
        <f t="shared" si="0"/>
        <v>15000</v>
      </c>
    </row>
    <row r="14" spans="1:9" ht="69.75" customHeight="1" x14ac:dyDescent="0.2">
      <c r="A14" s="14">
        <v>8</v>
      </c>
      <c r="B14" s="24" t="s">
        <v>41</v>
      </c>
      <c r="C14" s="25">
        <v>3110</v>
      </c>
      <c r="D14" s="16" t="s">
        <v>54</v>
      </c>
      <c r="E14" s="26" t="s">
        <v>11</v>
      </c>
      <c r="F14" s="22"/>
      <c r="G14" s="19">
        <v>25000</v>
      </c>
      <c r="H14" s="13">
        <f t="shared" si="0"/>
        <v>25000</v>
      </c>
    </row>
    <row r="15" spans="1:9" ht="69.75" customHeight="1" x14ac:dyDescent="0.2">
      <c r="A15" s="14">
        <v>9</v>
      </c>
      <c r="B15" s="24" t="s">
        <v>41</v>
      </c>
      <c r="C15" s="25">
        <v>2210</v>
      </c>
      <c r="D15" s="16" t="s">
        <v>54</v>
      </c>
      <c r="E15" s="26" t="s">
        <v>11</v>
      </c>
      <c r="F15" s="22">
        <v>56000</v>
      </c>
      <c r="G15" s="19"/>
      <c r="H15" s="13">
        <f t="shared" si="0"/>
        <v>56000</v>
      </c>
    </row>
    <row r="16" spans="1:9" ht="93" customHeight="1" x14ac:dyDescent="0.2">
      <c r="A16" s="14">
        <v>10</v>
      </c>
      <c r="B16" s="24" t="s">
        <v>51</v>
      </c>
      <c r="C16" s="25">
        <v>2240</v>
      </c>
      <c r="D16" s="16" t="s">
        <v>57</v>
      </c>
      <c r="E16" s="26" t="s">
        <v>11</v>
      </c>
      <c r="F16" s="22">
        <v>48360</v>
      </c>
      <c r="G16" s="19"/>
      <c r="H16" s="13">
        <f>F16+G16</f>
        <v>48360</v>
      </c>
    </row>
    <row r="17" spans="1:8" ht="77.25" customHeight="1" x14ac:dyDescent="0.2">
      <c r="A17" s="14">
        <v>11</v>
      </c>
      <c r="B17" s="24" t="s">
        <v>45</v>
      </c>
      <c r="C17" s="25">
        <v>2610</v>
      </c>
      <c r="D17" s="52" t="s">
        <v>44</v>
      </c>
      <c r="E17" s="26" t="s">
        <v>11</v>
      </c>
      <c r="F17" s="22">
        <v>100000</v>
      </c>
      <c r="G17" s="19"/>
      <c r="H17" s="13">
        <f t="shared" si="0"/>
        <v>100000</v>
      </c>
    </row>
    <row r="18" spans="1:8" ht="86.25" customHeight="1" x14ac:dyDescent="0.2">
      <c r="A18" s="14">
        <v>12</v>
      </c>
      <c r="B18" s="24" t="s">
        <v>42</v>
      </c>
      <c r="C18" s="25">
        <v>2610</v>
      </c>
      <c r="D18" s="52" t="s">
        <v>43</v>
      </c>
      <c r="E18" s="26" t="s">
        <v>11</v>
      </c>
      <c r="F18" s="22">
        <v>210000</v>
      </c>
      <c r="G18" s="19"/>
      <c r="H18" s="13">
        <f t="shared" si="0"/>
        <v>210000</v>
      </c>
    </row>
    <row r="19" spans="1:8" ht="86.25" customHeight="1" x14ac:dyDescent="0.2">
      <c r="A19" s="14">
        <v>13</v>
      </c>
      <c r="B19" s="60" t="s">
        <v>64</v>
      </c>
      <c r="C19" s="61">
        <v>2610</v>
      </c>
      <c r="D19" s="52" t="s">
        <v>74</v>
      </c>
      <c r="E19" s="62" t="s">
        <v>11</v>
      </c>
      <c r="F19" s="22">
        <v>243000</v>
      </c>
      <c r="G19" s="19"/>
      <c r="H19" s="13">
        <f t="shared" si="0"/>
        <v>243000</v>
      </c>
    </row>
    <row r="20" spans="1:8" ht="86.25" customHeight="1" x14ac:dyDescent="0.2">
      <c r="A20" s="14">
        <v>14</v>
      </c>
      <c r="B20" s="63" t="s">
        <v>46</v>
      </c>
      <c r="C20" s="64">
        <v>3132</v>
      </c>
      <c r="D20" s="52" t="s">
        <v>66</v>
      </c>
      <c r="E20" s="58" t="s">
        <v>52</v>
      </c>
      <c r="F20" s="22"/>
      <c r="G20" s="19">
        <f>245000-59208</f>
        <v>185792</v>
      </c>
      <c r="H20" s="13">
        <f t="shared" si="0"/>
        <v>185792</v>
      </c>
    </row>
    <row r="21" spans="1:8" ht="86.25" customHeight="1" x14ac:dyDescent="0.2">
      <c r="A21" s="14">
        <v>15</v>
      </c>
      <c r="B21" s="63" t="s">
        <v>46</v>
      </c>
      <c r="C21" s="64">
        <v>2240</v>
      </c>
      <c r="D21" s="52" t="s">
        <v>67</v>
      </c>
      <c r="E21" s="62" t="s">
        <v>68</v>
      </c>
      <c r="F21" s="22">
        <v>32928</v>
      </c>
      <c r="G21" s="19"/>
      <c r="H21" s="13">
        <f t="shared" si="0"/>
        <v>32928</v>
      </c>
    </row>
    <row r="22" spans="1:8" ht="86.25" customHeight="1" x14ac:dyDescent="0.2">
      <c r="A22" s="14">
        <v>16</v>
      </c>
      <c r="B22" s="63" t="s">
        <v>46</v>
      </c>
      <c r="C22" s="64">
        <v>2240</v>
      </c>
      <c r="D22" s="52" t="s">
        <v>69</v>
      </c>
      <c r="E22" s="62" t="s">
        <v>70</v>
      </c>
      <c r="F22" s="22">
        <v>143918</v>
      </c>
      <c r="G22" s="19"/>
      <c r="H22" s="13">
        <f t="shared" si="0"/>
        <v>143918</v>
      </c>
    </row>
    <row r="23" spans="1:8" ht="86.25" customHeight="1" x14ac:dyDescent="0.2">
      <c r="A23" s="14">
        <v>17</v>
      </c>
      <c r="B23" s="63" t="s">
        <v>46</v>
      </c>
      <c r="C23" s="64">
        <v>2240</v>
      </c>
      <c r="D23" s="52" t="s">
        <v>71</v>
      </c>
      <c r="E23" s="62" t="s">
        <v>72</v>
      </c>
      <c r="F23" s="22">
        <v>41371</v>
      </c>
      <c r="G23" s="19"/>
      <c r="H23" s="13">
        <f t="shared" si="0"/>
        <v>41371</v>
      </c>
    </row>
    <row r="24" spans="1:8" ht="86.25" customHeight="1" x14ac:dyDescent="0.2">
      <c r="A24" s="14">
        <v>18</v>
      </c>
      <c r="B24" s="63" t="s">
        <v>46</v>
      </c>
      <c r="C24" s="64">
        <v>2240</v>
      </c>
      <c r="D24" s="52" t="s">
        <v>73</v>
      </c>
      <c r="E24" s="62" t="s">
        <v>50</v>
      </c>
      <c r="F24" s="22">
        <v>199988</v>
      </c>
      <c r="G24" s="19"/>
      <c r="H24" s="13">
        <f t="shared" si="0"/>
        <v>199988</v>
      </c>
    </row>
    <row r="25" spans="1:8" ht="86.25" customHeight="1" x14ac:dyDescent="0.2">
      <c r="A25" s="14">
        <v>19</v>
      </c>
      <c r="B25" s="53" t="s">
        <v>46</v>
      </c>
      <c r="C25" s="25">
        <v>2210</v>
      </c>
      <c r="D25" s="54" t="s">
        <v>65</v>
      </c>
      <c r="E25" s="26" t="s">
        <v>48</v>
      </c>
      <c r="F25" s="22">
        <v>99000</v>
      </c>
      <c r="G25" s="19"/>
      <c r="H25" s="13">
        <f t="shared" si="0"/>
        <v>99000</v>
      </c>
    </row>
    <row r="26" spans="1:8" ht="94.5" customHeight="1" x14ac:dyDescent="0.2">
      <c r="A26" s="14">
        <v>20</v>
      </c>
      <c r="B26" s="55" t="s">
        <v>51</v>
      </c>
      <c r="C26" s="25">
        <v>2240</v>
      </c>
      <c r="D26" s="56" t="s">
        <v>91</v>
      </c>
      <c r="E26" s="26" t="s">
        <v>48</v>
      </c>
      <c r="F26" s="22">
        <v>99100</v>
      </c>
      <c r="G26" s="19"/>
      <c r="H26" s="13">
        <f t="shared" si="0"/>
        <v>99100</v>
      </c>
    </row>
    <row r="27" spans="1:8" ht="84" customHeight="1" x14ac:dyDescent="0.2">
      <c r="A27" s="14">
        <v>21</v>
      </c>
      <c r="B27" s="53" t="s">
        <v>47</v>
      </c>
      <c r="C27" s="25">
        <v>2210</v>
      </c>
      <c r="D27" s="54" t="s">
        <v>49</v>
      </c>
      <c r="E27" s="26" t="s">
        <v>50</v>
      </c>
      <c r="F27" s="22">
        <v>60600</v>
      </c>
      <c r="G27" s="19"/>
      <c r="H27" s="13">
        <f t="shared" si="0"/>
        <v>60600</v>
      </c>
    </row>
    <row r="28" spans="1:8" ht="99.75" customHeight="1" x14ac:dyDescent="0.2">
      <c r="A28" s="14">
        <v>22</v>
      </c>
      <c r="B28" s="57" t="s">
        <v>46</v>
      </c>
      <c r="C28" s="25">
        <v>2240</v>
      </c>
      <c r="D28" s="56" t="s">
        <v>53</v>
      </c>
      <c r="E28" s="58" t="s">
        <v>52</v>
      </c>
      <c r="F28" s="22">
        <v>35968</v>
      </c>
      <c r="G28" s="19"/>
      <c r="H28" s="13">
        <f t="shared" si="0"/>
        <v>35968</v>
      </c>
    </row>
    <row r="29" spans="1:8" s="1" customFormat="1" ht="30" customHeight="1" x14ac:dyDescent="0.2">
      <c r="A29" s="72" t="s">
        <v>12</v>
      </c>
      <c r="B29" s="73"/>
      <c r="C29" s="73"/>
      <c r="D29" s="73"/>
      <c r="E29" s="74"/>
      <c r="F29" s="37">
        <f>SUM(F30:F44)</f>
        <v>2378400</v>
      </c>
      <c r="G29" s="37">
        <f>SUM(G30:G44)</f>
        <v>170181</v>
      </c>
      <c r="H29" s="37">
        <f>SUM(F29:G29)</f>
        <v>2548581</v>
      </c>
    </row>
    <row r="30" spans="1:8" s="1" customFormat="1" ht="53.25" customHeight="1" x14ac:dyDescent="0.2">
      <c r="A30" s="30">
        <v>23</v>
      </c>
      <c r="B30" s="29" t="s">
        <v>14</v>
      </c>
      <c r="C30" s="30">
        <v>2230</v>
      </c>
      <c r="D30" s="48" t="s">
        <v>38</v>
      </c>
      <c r="E30" s="49" t="s">
        <v>11</v>
      </c>
      <c r="F30" s="32">
        <f>490000-200000</f>
        <v>290000</v>
      </c>
      <c r="G30" s="32"/>
      <c r="H30" s="32">
        <f>F30+G30</f>
        <v>290000</v>
      </c>
    </row>
    <row r="31" spans="1:8" s="1" customFormat="1" ht="53.25" customHeight="1" x14ac:dyDescent="0.2">
      <c r="A31" s="28" t="s">
        <v>58</v>
      </c>
      <c r="B31" s="29" t="s">
        <v>14</v>
      </c>
      <c r="C31" s="30">
        <v>2240</v>
      </c>
      <c r="D31" s="31" t="s">
        <v>85</v>
      </c>
      <c r="E31" s="30" t="s">
        <v>11</v>
      </c>
      <c r="F31" s="32">
        <v>11500</v>
      </c>
      <c r="G31" s="32"/>
      <c r="H31" s="32">
        <f>SUM(F31:G31)</f>
        <v>11500</v>
      </c>
    </row>
    <row r="32" spans="1:8" s="1" customFormat="1" ht="54" customHeight="1" x14ac:dyDescent="0.2">
      <c r="A32" s="28" t="s">
        <v>59</v>
      </c>
      <c r="B32" s="38" t="s">
        <v>14</v>
      </c>
      <c r="C32" s="39">
        <v>2240</v>
      </c>
      <c r="D32" s="40" t="s">
        <v>86</v>
      </c>
      <c r="E32" s="30" t="s">
        <v>11</v>
      </c>
      <c r="F32" s="36">
        <v>45800</v>
      </c>
      <c r="G32" s="36"/>
      <c r="H32" s="32">
        <f t="shared" ref="H32:H35" si="1">SUM(F32:G32)</f>
        <v>45800</v>
      </c>
    </row>
    <row r="33" spans="1:8" s="1" customFormat="1" ht="48" customHeight="1" x14ac:dyDescent="0.2">
      <c r="A33" s="30">
        <v>26</v>
      </c>
      <c r="B33" s="38" t="s">
        <v>19</v>
      </c>
      <c r="C33" s="39">
        <v>2210</v>
      </c>
      <c r="D33" s="40" t="s">
        <v>23</v>
      </c>
      <c r="E33" s="30" t="s">
        <v>11</v>
      </c>
      <c r="F33" s="36">
        <v>143500</v>
      </c>
      <c r="G33" s="36"/>
      <c r="H33" s="32">
        <f t="shared" si="1"/>
        <v>143500</v>
      </c>
    </row>
    <row r="34" spans="1:8" s="1" customFormat="1" ht="49.5" customHeight="1" x14ac:dyDescent="0.2">
      <c r="A34" s="28" t="s">
        <v>60</v>
      </c>
      <c r="B34" s="38" t="s">
        <v>19</v>
      </c>
      <c r="C34" s="39">
        <v>2230</v>
      </c>
      <c r="D34" s="40" t="s">
        <v>87</v>
      </c>
      <c r="E34" s="30" t="s">
        <v>11</v>
      </c>
      <c r="F34" s="36">
        <f>500000+400000</f>
        <v>900000</v>
      </c>
      <c r="G34" s="36"/>
      <c r="H34" s="32">
        <f t="shared" si="1"/>
        <v>900000</v>
      </c>
    </row>
    <row r="35" spans="1:8" s="1" customFormat="1" ht="66" customHeight="1" x14ac:dyDescent="0.2">
      <c r="A35" s="28" t="s">
        <v>61</v>
      </c>
      <c r="B35" s="38" t="s">
        <v>19</v>
      </c>
      <c r="C35" s="39">
        <v>2240</v>
      </c>
      <c r="D35" s="40" t="s">
        <v>86</v>
      </c>
      <c r="E35" s="30" t="s">
        <v>11</v>
      </c>
      <c r="F35" s="36">
        <v>63400</v>
      </c>
      <c r="G35" s="36"/>
      <c r="H35" s="32">
        <f t="shared" si="1"/>
        <v>63400</v>
      </c>
    </row>
    <row r="36" spans="1:8" s="1" customFormat="1" ht="53.25" customHeight="1" x14ac:dyDescent="0.2">
      <c r="A36" s="30">
        <v>29</v>
      </c>
      <c r="B36" s="33" t="s">
        <v>19</v>
      </c>
      <c r="C36" s="34">
        <v>2240</v>
      </c>
      <c r="D36" s="35" t="s">
        <v>20</v>
      </c>
      <c r="E36" s="30" t="s">
        <v>11</v>
      </c>
      <c r="F36" s="36">
        <v>40000</v>
      </c>
      <c r="G36" s="36"/>
      <c r="H36" s="32">
        <f t="shared" ref="H36:H44" si="2">SUM(F36:G36)</f>
        <v>40000</v>
      </c>
    </row>
    <row r="37" spans="1:8" s="1" customFormat="1" ht="64.5" customHeight="1" x14ac:dyDescent="0.2">
      <c r="A37" s="28" t="s">
        <v>62</v>
      </c>
      <c r="B37" s="38" t="s">
        <v>19</v>
      </c>
      <c r="C37" s="39">
        <v>2240</v>
      </c>
      <c r="D37" s="40" t="s">
        <v>85</v>
      </c>
      <c r="E37" s="30" t="s">
        <v>11</v>
      </c>
      <c r="F37" s="36">
        <v>25500</v>
      </c>
      <c r="G37" s="36"/>
      <c r="H37" s="32">
        <f t="shared" si="2"/>
        <v>25500</v>
      </c>
    </row>
    <row r="38" spans="1:8" s="1" customFormat="1" ht="46.5" customHeight="1" x14ac:dyDescent="0.2">
      <c r="A38" s="28" t="s">
        <v>63</v>
      </c>
      <c r="B38" s="38" t="s">
        <v>19</v>
      </c>
      <c r="C38" s="39">
        <v>2273</v>
      </c>
      <c r="D38" s="40" t="s">
        <v>88</v>
      </c>
      <c r="E38" s="30" t="s">
        <v>11</v>
      </c>
      <c r="F38" s="36">
        <v>231500</v>
      </c>
      <c r="G38" s="36"/>
      <c r="H38" s="32">
        <f t="shared" si="2"/>
        <v>231500</v>
      </c>
    </row>
    <row r="39" spans="1:8" s="1" customFormat="1" ht="51.75" customHeight="1" x14ac:dyDescent="0.2">
      <c r="A39" s="30">
        <v>32</v>
      </c>
      <c r="B39" s="38" t="s">
        <v>19</v>
      </c>
      <c r="C39" s="39">
        <v>2274</v>
      </c>
      <c r="D39" s="40" t="s">
        <v>89</v>
      </c>
      <c r="E39" s="30" t="s">
        <v>11</v>
      </c>
      <c r="F39" s="36">
        <f>700000-200000</f>
        <v>500000</v>
      </c>
      <c r="G39" s="36"/>
      <c r="H39" s="32">
        <f t="shared" si="2"/>
        <v>500000</v>
      </c>
    </row>
    <row r="40" spans="1:8" s="1" customFormat="1" ht="45" customHeight="1" x14ac:dyDescent="0.2">
      <c r="A40" s="28" t="s">
        <v>75</v>
      </c>
      <c r="B40" s="38" t="s">
        <v>24</v>
      </c>
      <c r="C40" s="39">
        <v>2240</v>
      </c>
      <c r="D40" s="40" t="s">
        <v>90</v>
      </c>
      <c r="E40" s="30" t="s">
        <v>11</v>
      </c>
      <c r="F40" s="36">
        <v>600</v>
      </c>
      <c r="G40" s="36"/>
      <c r="H40" s="32">
        <f t="shared" si="2"/>
        <v>600</v>
      </c>
    </row>
    <row r="41" spans="1:8" s="1" customFormat="1" ht="48.75" customHeight="1" x14ac:dyDescent="0.2">
      <c r="A41" s="28" t="s">
        <v>76</v>
      </c>
      <c r="B41" s="33" t="s">
        <v>25</v>
      </c>
      <c r="C41" s="34">
        <v>2240</v>
      </c>
      <c r="D41" s="40" t="s">
        <v>86</v>
      </c>
      <c r="E41" s="30" t="s">
        <v>11</v>
      </c>
      <c r="F41" s="36">
        <v>5600</v>
      </c>
      <c r="G41" s="36"/>
      <c r="H41" s="32">
        <f t="shared" si="2"/>
        <v>5600</v>
      </c>
    </row>
    <row r="42" spans="1:8" s="1" customFormat="1" ht="37.5" customHeight="1" x14ac:dyDescent="0.2">
      <c r="A42" s="30">
        <v>35</v>
      </c>
      <c r="B42" s="23" t="s">
        <v>25</v>
      </c>
      <c r="C42" s="27">
        <v>2210</v>
      </c>
      <c r="D42" s="43" t="s">
        <v>23</v>
      </c>
      <c r="E42" s="27" t="s">
        <v>11</v>
      </c>
      <c r="F42" s="65">
        <v>71000</v>
      </c>
      <c r="G42" s="36"/>
      <c r="H42" s="32">
        <f t="shared" si="2"/>
        <v>71000</v>
      </c>
    </row>
    <row r="43" spans="1:8" s="1" customFormat="1" ht="38.25" customHeight="1" x14ac:dyDescent="0.2">
      <c r="A43" s="28" t="s">
        <v>77</v>
      </c>
      <c r="B43" s="23" t="s">
        <v>25</v>
      </c>
      <c r="C43" s="27">
        <v>2250</v>
      </c>
      <c r="D43" s="43" t="s">
        <v>32</v>
      </c>
      <c r="E43" s="27" t="s">
        <v>11</v>
      </c>
      <c r="F43" s="13">
        <v>50000</v>
      </c>
      <c r="G43" s="36"/>
      <c r="H43" s="32">
        <f t="shared" si="2"/>
        <v>50000</v>
      </c>
    </row>
    <row r="44" spans="1:8" s="1" customFormat="1" ht="82.5" customHeight="1" x14ac:dyDescent="0.2">
      <c r="A44" s="28" t="s">
        <v>78</v>
      </c>
      <c r="B44" s="41" t="s">
        <v>40</v>
      </c>
      <c r="C44" s="42">
        <v>3132</v>
      </c>
      <c r="D44" s="31" t="s">
        <v>93</v>
      </c>
      <c r="E44" s="27" t="s">
        <v>11</v>
      </c>
      <c r="F44" s="36"/>
      <c r="G44" s="36">
        <v>170181</v>
      </c>
      <c r="H44" s="32">
        <f t="shared" si="2"/>
        <v>170181</v>
      </c>
    </row>
    <row r="45" spans="1:8" s="1" customFormat="1" ht="32.25" customHeight="1" x14ac:dyDescent="0.2">
      <c r="A45" s="81" t="s">
        <v>18</v>
      </c>
      <c r="B45" s="82"/>
      <c r="C45" s="82"/>
      <c r="D45" s="82"/>
      <c r="E45" s="83"/>
      <c r="F45" s="50">
        <f>SUM(F46)</f>
        <v>15000</v>
      </c>
      <c r="G45" s="50">
        <f>SUM(G46)</f>
        <v>0</v>
      </c>
      <c r="H45" s="47">
        <f>SUM(F45:G45)</f>
        <v>15000</v>
      </c>
    </row>
    <row r="46" spans="1:8" s="1" customFormat="1" ht="84" customHeight="1" x14ac:dyDescent="0.2">
      <c r="A46" s="17" t="s">
        <v>79</v>
      </c>
      <c r="B46" s="17" t="s">
        <v>39</v>
      </c>
      <c r="C46" s="43">
        <v>2210</v>
      </c>
      <c r="D46" s="43" t="s">
        <v>35</v>
      </c>
      <c r="E46" s="44" t="s">
        <v>11</v>
      </c>
      <c r="F46" s="13">
        <v>15000</v>
      </c>
      <c r="G46" s="51"/>
      <c r="H46" s="13">
        <f>SUM(F46:G46)</f>
        <v>15000</v>
      </c>
    </row>
    <row r="47" spans="1:8" s="1" customFormat="1" ht="43.5" customHeight="1" x14ac:dyDescent="0.35">
      <c r="A47" s="84" t="s">
        <v>33</v>
      </c>
      <c r="B47" s="85"/>
      <c r="C47" s="85"/>
      <c r="D47" s="85"/>
      <c r="E47" s="86"/>
      <c r="F47" s="46">
        <f>SUM(F48:F48)</f>
        <v>34000</v>
      </c>
      <c r="G47" s="46">
        <f>SUM(G48:G48)</f>
        <v>0</v>
      </c>
      <c r="H47" s="47">
        <f>SUM(F47:G47)</f>
        <v>34000</v>
      </c>
    </row>
    <row r="48" spans="1:8" s="1" customFormat="1" ht="69.75" customHeight="1" x14ac:dyDescent="0.2">
      <c r="A48" s="17" t="s">
        <v>80</v>
      </c>
      <c r="B48" s="17" t="s">
        <v>34</v>
      </c>
      <c r="C48" s="43">
        <v>2210</v>
      </c>
      <c r="D48" s="43" t="s">
        <v>35</v>
      </c>
      <c r="E48" s="44" t="s">
        <v>11</v>
      </c>
      <c r="F48" s="13">
        <v>34000</v>
      </c>
      <c r="G48" s="13"/>
      <c r="H48" s="13">
        <f t="shared" ref="H48:H54" si="3">SUM(F48:G48)</f>
        <v>34000</v>
      </c>
    </row>
    <row r="49" spans="1:8" s="1" customFormat="1" ht="39.75" customHeight="1" x14ac:dyDescent="0.2">
      <c r="A49" s="75" t="s">
        <v>15</v>
      </c>
      <c r="B49" s="76"/>
      <c r="C49" s="76"/>
      <c r="D49" s="76"/>
      <c r="E49" s="77"/>
      <c r="F49" s="46">
        <f>SUM(F50:F52)</f>
        <v>94400</v>
      </c>
      <c r="G49" s="46">
        <f>SUM(G50:G52)</f>
        <v>105994</v>
      </c>
      <c r="H49" s="47">
        <f t="shared" si="3"/>
        <v>200394</v>
      </c>
    </row>
    <row r="50" spans="1:8" s="1" customFormat="1" ht="48" customHeight="1" x14ac:dyDescent="0.2">
      <c r="A50" s="17" t="s">
        <v>81</v>
      </c>
      <c r="B50" s="43">
        <v>1010160</v>
      </c>
      <c r="C50" s="43">
        <v>2111</v>
      </c>
      <c r="D50" s="44" t="s">
        <v>36</v>
      </c>
      <c r="E50" s="44" t="s">
        <v>11</v>
      </c>
      <c r="F50" s="45">
        <v>77400</v>
      </c>
      <c r="G50" s="13"/>
      <c r="H50" s="13">
        <f t="shared" si="3"/>
        <v>77400</v>
      </c>
    </row>
    <row r="51" spans="1:8" s="1" customFormat="1" ht="48" customHeight="1" x14ac:dyDescent="0.2">
      <c r="A51" s="17" t="s">
        <v>82</v>
      </c>
      <c r="B51" s="43">
        <v>1010160</v>
      </c>
      <c r="C51" s="43">
        <v>2120</v>
      </c>
      <c r="D51" s="44" t="s">
        <v>37</v>
      </c>
      <c r="E51" s="44" t="s">
        <v>11</v>
      </c>
      <c r="F51" s="45">
        <v>17000</v>
      </c>
      <c r="G51" s="13"/>
      <c r="H51" s="13">
        <f t="shared" si="3"/>
        <v>17000</v>
      </c>
    </row>
    <row r="52" spans="1:8" s="1" customFormat="1" ht="69.75" customHeight="1" x14ac:dyDescent="0.2">
      <c r="A52" s="17" t="s">
        <v>83</v>
      </c>
      <c r="B52" s="43">
        <v>1011080</v>
      </c>
      <c r="C52" s="43">
        <v>3132</v>
      </c>
      <c r="D52" s="44" t="s">
        <v>94</v>
      </c>
      <c r="E52" s="44" t="s">
        <v>11</v>
      </c>
      <c r="F52" s="45"/>
      <c r="G52" s="13">
        <v>105994</v>
      </c>
      <c r="H52" s="13">
        <f t="shared" si="3"/>
        <v>105994</v>
      </c>
    </row>
    <row r="53" spans="1:8" s="1" customFormat="1" ht="27" customHeight="1" x14ac:dyDescent="0.2">
      <c r="A53" s="78" t="s">
        <v>16</v>
      </c>
      <c r="B53" s="79"/>
      <c r="C53" s="79"/>
      <c r="D53" s="79"/>
      <c r="E53" s="80"/>
      <c r="F53" s="46">
        <f>SUM(F54:F54)</f>
        <v>6000</v>
      </c>
      <c r="G53" s="46">
        <f>SUM(G54:G54)</f>
        <v>0</v>
      </c>
      <c r="H53" s="47">
        <f>SUM(H54:H54)</f>
        <v>6000</v>
      </c>
    </row>
    <row r="54" spans="1:8" s="1" customFormat="1" ht="71.25" customHeight="1" x14ac:dyDescent="0.2">
      <c r="A54" s="59">
        <v>43</v>
      </c>
      <c r="B54" s="17" t="s">
        <v>55</v>
      </c>
      <c r="C54" s="43">
        <v>2240</v>
      </c>
      <c r="D54" s="43" t="s">
        <v>84</v>
      </c>
      <c r="E54" s="27" t="s">
        <v>56</v>
      </c>
      <c r="F54" s="45">
        <v>6000</v>
      </c>
      <c r="G54" s="46"/>
      <c r="H54" s="13">
        <f t="shared" si="3"/>
        <v>6000</v>
      </c>
    </row>
    <row r="55" spans="1:8" ht="28.5" customHeight="1" x14ac:dyDescent="0.3">
      <c r="A55" s="70" t="s">
        <v>1</v>
      </c>
      <c r="B55" s="70"/>
      <c r="C55" s="70"/>
      <c r="D55" s="70"/>
      <c r="E55" s="70"/>
      <c r="F55" s="9">
        <f>SUM(F6+F29+F45+F47+F49+F53)</f>
        <v>4913033</v>
      </c>
      <c r="G55" s="9">
        <f>SUM(G6+G29+G45+G47+G49+G53)</f>
        <v>486967</v>
      </c>
      <c r="H55" s="9">
        <f>SUM(F55:G55)</f>
        <v>5400000</v>
      </c>
    </row>
    <row r="56" spans="1:8" ht="18" customHeight="1" x14ac:dyDescent="0.2">
      <c r="A56" s="67" t="s">
        <v>95</v>
      </c>
      <c r="B56" s="67"/>
      <c r="C56" s="67"/>
      <c r="D56" s="67"/>
      <c r="E56" s="67"/>
      <c r="F56" s="67"/>
      <c r="G56" s="67"/>
      <c r="H56" s="67"/>
    </row>
    <row r="57" spans="1:8" ht="12.75" customHeight="1" x14ac:dyDescent="0.2">
      <c r="A57" s="68"/>
      <c r="B57" s="68"/>
      <c r="C57" s="68"/>
      <c r="D57" s="68"/>
      <c r="E57" s="68"/>
      <c r="F57" s="68"/>
      <c r="G57" s="68"/>
      <c r="H57" s="68"/>
    </row>
    <row r="58" spans="1:8" ht="22.5" customHeight="1" x14ac:dyDescent="0.3">
      <c r="G58" s="2"/>
      <c r="H58" s="18">
        <f>5400000-H55</f>
        <v>0</v>
      </c>
    </row>
  </sheetData>
  <mergeCells count="10">
    <mergeCell ref="G2:H2"/>
    <mergeCell ref="A56:H57"/>
    <mergeCell ref="A3:H3"/>
    <mergeCell ref="A55:E55"/>
    <mergeCell ref="A6:E6"/>
    <mergeCell ref="A29:E29"/>
    <mergeCell ref="A49:E49"/>
    <mergeCell ref="A53:E53"/>
    <mergeCell ref="A45:E45"/>
    <mergeCell ref="A47:E47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2025-10-03T06:31:16Z</cp:lastPrinted>
  <dcterms:created xsi:type="dcterms:W3CDTF">2007-12-29T12:46:41Z</dcterms:created>
  <dcterms:modified xsi:type="dcterms:W3CDTF">2025-10-06T14:51:38Z</dcterms:modified>
</cp:coreProperties>
</file>