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EB32D159-9CB6-4803-8E48-F776F8A27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6" sheetId="8" r:id="rId1"/>
  </sheets>
  <definedNames>
    <definedName name="_xlnm.Print_Area" localSheetId="0">'Додаток 6'!$A$1:$H$92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8" l="1"/>
  <c r="H61" i="8" l="1"/>
  <c r="H88" i="8" l="1"/>
  <c r="H15" i="8" l="1"/>
  <c r="G24" i="8"/>
  <c r="G56" i="8"/>
  <c r="H47" i="8"/>
  <c r="G28" i="8"/>
  <c r="G60" i="8"/>
  <c r="H14" i="8" l="1"/>
  <c r="G42" i="8" l="1"/>
  <c r="H37" i="8" l="1"/>
  <c r="F86" i="8" l="1"/>
  <c r="G82" i="8"/>
  <c r="G23" i="8"/>
  <c r="G26" i="8"/>
  <c r="G55" i="8"/>
  <c r="H8" i="8" l="1"/>
  <c r="H9" i="8"/>
  <c r="H10" i="8"/>
  <c r="H11" i="8"/>
  <c r="H12" i="8"/>
  <c r="H13" i="8"/>
  <c r="H17" i="8"/>
  <c r="H18" i="8"/>
  <c r="H19" i="8"/>
  <c r="H20" i="8"/>
  <c r="H21" i="8"/>
  <c r="H22" i="8"/>
  <c r="H23" i="8"/>
  <c r="H24" i="8"/>
  <c r="H25" i="8"/>
  <c r="H26" i="8"/>
  <c r="H27" i="8"/>
  <c r="H29" i="8"/>
  <c r="H32" i="8"/>
  <c r="H33" i="8"/>
  <c r="H34" i="8"/>
  <c r="H36" i="8"/>
  <c r="H39" i="8"/>
  <c r="H40" i="8"/>
  <c r="H41" i="8"/>
  <c r="H44" i="8"/>
  <c r="H46" i="8"/>
  <c r="H48" i="8"/>
  <c r="H52" i="8"/>
  <c r="H54" i="8"/>
  <c r="H63" i="8" l="1"/>
  <c r="H56" i="8"/>
  <c r="H57" i="8"/>
  <c r="H58" i="8"/>
  <c r="H59" i="8"/>
  <c r="H55" i="8"/>
  <c r="G64" i="8" l="1"/>
  <c r="H64" i="8" s="1"/>
  <c r="H71" i="8" l="1"/>
  <c r="H70" i="8"/>
  <c r="H28" i="8" l="1"/>
  <c r="H7" i="8"/>
  <c r="G76" i="8" l="1"/>
  <c r="F6" i="8" l="1"/>
  <c r="F67" i="8" l="1"/>
  <c r="G67" i="8"/>
  <c r="G86" i="8" l="1"/>
  <c r="H89" i="8"/>
  <c r="H83" i="8" l="1"/>
  <c r="H73" i="8"/>
  <c r="H68" i="8"/>
  <c r="H60" i="8"/>
  <c r="H62" i="8"/>
  <c r="H42" i="8" l="1"/>
  <c r="G43" i="8"/>
  <c r="G6" i="8" s="1"/>
  <c r="H43" i="8" l="1"/>
  <c r="H87" i="8"/>
  <c r="H86" i="8" s="1"/>
  <c r="H77" i="8"/>
  <c r="H82" i="8"/>
  <c r="H74" i="8"/>
  <c r="H65" i="8"/>
  <c r="H67" i="8" l="1"/>
  <c r="G91" i="8" l="1"/>
  <c r="F91" i="8" l="1"/>
  <c r="H6" i="8"/>
  <c r="H91" i="8" s="1"/>
</calcChain>
</file>

<file path=xl/sharedStrings.xml><?xml version="1.0" encoding="utf-8"?>
<sst xmlns="http://schemas.openxmlformats.org/spreadsheetml/2006/main" count="278" uniqueCount="145">
  <si>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</si>
  <si>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</si>
  <si>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</si>
  <si>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</si>
  <si>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</si>
  <si>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</si>
  <si>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</si>
  <si>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</si>
  <si>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</si>
  <si>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</si>
  <si>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</si>
  <si>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</si>
  <si>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</si>
  <si>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Придбання дорожніх знаків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</si>
  <si>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</si>
  <si>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</si>
  <si>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</si>
  <si>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</si>
  <si>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</si>
  <si>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</si>
  <si>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</si>
  <si>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</si>
  <si>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</si>
  <si>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</si>
  <si>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</si>
  <si>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</si>
  <si>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</si>
  <si>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</si>
  <si>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</si>
  <si>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</si>
  <si>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</si>
  <si>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</si>
  <si>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</si>
  <si>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</si>
  <si>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</si>
  <si>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</si>
  <si>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</si>
  <si>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</si>
  <si>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</si>
  <si>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</si>
  <si>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</si>
  <si>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Технічне обслуговування внутрішніх мереж водопостачання Соколівської гімназії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</si>
  <si>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</si>
  <si>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</si>
  <si>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</si>
  <si>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</si>
  <si>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</si>
  <si>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</si>
  <si>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</si>
  <si>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</si>
  <si>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</si>
  <si>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</si>
  <si>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</si>
  <si>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</si>
  <si>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</si>
  <si>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</si>
  <si>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</si>
  <si>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</si>
  <si>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</si>
  <si>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</si>
  <si>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</si>
  <si>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0617330</t>
  </si>
  <si>
    <t>Підготовка об'єкта до опалювального сезону "Нове будівництво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</si>
  <si>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</si>
  <si>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</si>
  <si>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</si>
  <si>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</si>
  <si>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</si>
  <si>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</si>
  <si>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</si>
  <si>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</si>
  <si>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</si>
  <si>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</si>
  <si>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</si>
  <si>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</si>
  <si>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</si>
  <si>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</si>
  <si>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</si>
  <si>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</si>
  <si>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</si>
  <si>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</si>
  <si>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</si>
  <si>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</si>
  <si>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</si>
  <si>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</si>
  <si>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</si>
  <si>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</si>
  <si>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</si>
  <si>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Поточний ремонт споруд дорожнього водовідводу   по вул. Ямка в с. Снідавка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</si>
  <si>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</si>
  <si>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</si>
  <si>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</si>
  <si>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</si>
  <si>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</si>
  <si>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</si>
  <si>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</si>
  <si>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</si>
  <si>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</si>
  <si>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</si>
  <si>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</si>
  <si>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</si>
  <si>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</si>
  <si>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Капітальний ремонт спортивного майданчика зі штучним покриттям в с.Шепіт Косівської міської ради </t>
  </si>
  <si>
    <t xml:space="preserve"> Придбання дитячого майданчика в с.Пістинь Косівської міської ради </t>
  </si>
  <si>
    <t xml:space="preserve"> Нове будівництво пришкільного пансіону (інтернату) Яворівського ліцею "Гуцульщина" в с.Яворів Косівського району (в т.ч. виготовлення проектно-кошторисної документації)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</si>
  <si>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</si>
  <si>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</si>
  <si>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</si>
  <si>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</si>
  <si>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</si>
  <si>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1011080</t>
  </si>
  <si>
    <t>Поточний ремонт концертної зали в Косівській школі мистецтв</t>
  </si>
  <si>
    <t xml:space="preserve"> Організація благоустрою населених пунктів (оплата послуг із стерилізації безпритульних тварин)</t>
  </si>
  <si>
    <t>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</si>
  <si>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 xml:space="preserve"> с.Соколівка</t>
  </si>
  <si>
    <t xml:space="preserve"> с.Яворів</t>
  </si>
  <si>
    <t>73</t>
  </si>
  <si>
    <t>74</t>
  </si>
  <si>
    <t>75</t>
  </si>
  <si>
    <t>76</t>
  </si>
  <si>
    <t>77</t>
  </si>
  <si>
    <t>78</t>
  </si>
  <si>
    <t xml:space="preserve"> Поточний ремонт дороги в с.Яворів Косівської міської ради</t>
  </si>
  <si>
    <t xml:space="preserve"> Поточний ремонт дороги в с.Бабин Косівської міської ради</t>
  </si>
  <si>
    <t xml:space="preserve"> Поточний ремонт дороги в с.Снідавка Косівської міської ради</t>
  </si>
  <si>
    <t xml:space="preserve"> Поточний ремонт дороги в с.Соколівка Косівської міської ради</t>
  </si>
  <si>
    <t>с.Город</t>
  </si>
  <si>
    <t xml:space="preserve"> Поточний ремонт дороги в с.Город Косівської міської ради</t>
  </si>
  <si>
    <t>79</t>
  </si>
  <si>
    <t xml:space="preserve"> Поточний ремонт дороги в с.Річка Косівської міської ради</t>
  </si>
  <si>
    <t xml:space="preserve"> Утримання вулично-шляхової мережі (ліквідація ямковості)  по вул. Шевченка -Бандери- Незалежності-Попова-Небесної Сотні в м.Косові</t>
  </si>
  <si>
    <t>80</t>
  </si>
  <si>
    <t>81</t>
  </si>
  <si>
    <t>67</t>
  </si>
  <si>
    <t>70</t>
  </si>
  <si>
    <t>82</t>
  </si>
  <si>
    <t xml:space="preserve"> Капітальний ремонт даху  адміністративного приміщення Микитинецького старостинського округу Косівської міської ради;</t>
  </si>
  <si>
    <t>65</t>
  </si>
  <si>
    <t>68</t>
  </si>
  <si>
    <t>71</t>
  </si>
  <si>
    <t xml:space="preserve"> Придбання матеріалів для проведення ремонтних робіт господарським способом с.Пістинь Косівської міської ради</t>
  </si>
  <si>
    <t>Поточний ремонт споруд дорожнього водовідводу по вул. Село-1 (участок Потайник) в с.Річка Косівської міської ради</t>
  </si>
  <si>
    <t>Додаток 4</t>
  </si>
  <si>
    <t>Секретар ради                                                                Світлана МЕДВЕДЧУК</t>
  </si>
  <si>
    <t>до рішення  міської ради  від   29.08.2025р.  № 2976   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</si>
</sst>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/>
    <xf numFmtId="0" fontId="0" fillId="3" borderId="0" xfId="0" applyFill="1"/>
    <xf numFmtId="49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view="pageBreakPreview" zoomScaleNormal="100" zoomScaleSheetLayoutView="100" workbookViewId="0">
      <pane ySplit="5" topLeftCell="A87" activePane="bottomLeft" state="frozen"/>
      <selection pane="bottomLeft" activeCell="G2" sqref="G2:H2"/>
    </sheetView>
  </sheetViews>
  <sheetFormatPr defaultRowHeight="12.75" x14ac:dyDescent="0.2"/>
  <cols>
    <col min="1" max="1" width="5.28515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8" ht="15.75" customHeight="1" x14ac:dyDescent="0.25">
      <c r="A1" s="9"/>
      <c r="B1" s="4"/>
      <c r="C1" s="4"/>
      <c r="D1" s="4"/>
      <c r="E1" s="4"/>
      <c r="F1" s="6"/>
      <c r="G1" s="6"/>
      <c r="H1" s="3" t="s">
        <v>142</v>
      </c>
    </row>
    <row r="2" spans="1:8" s="1" customFormat="1" ht="95.25" customHeight="1" x14ac:dyDescent="0.3">
      <c r="A2" s="59"/>
      <c r="B2" s="60"/>
      <c r="C2" s="60"/>
      <c r="D2" s="2"/>
      <c r="E2" s="61"/>
      <c r="F2" s="62"/>
      <c r="G2" s="99" t="s">
        <v>144</v>
      </c>
      <c r="H2" s="99"/>
    </row>
    <row r="3" spans="1:8" ht="51.75" customHeight="1" x14ac:dyDescent="0.2">
      <c r="A3" s="100" t="s">
        <v>17</v>
      </c>
      <c r="B3" s="100"/>
      <c r="C3" s="100"/>
      <c r="D3" s="100"/>
      <c r="E3" s="100"/>
      <c r="F3" s="100"/>
      <c r="G3" s="100"/>
      <c r="H3" s="100"/>
    </row>
    <row r="4" spans="1:8" ht="22.5" customHeight="1" x14ac:dyDescent="0.3">
      <c r="A4" s="59"/>
      <c r="B4" s="60"/>
      <c r="C4" s="60"/>
      <c r="D4" s="60"/>
      <c r="E4" s="60"/>
      <c r="F4" s="63"/>
      <c r="G4" s="63"/>
      <c r="H4" s="60" t="s">
        <v>9</v>
      </c>
    </row>
    <row r="5" spans="1:8" ht="123.75" customHeight="1" x14ac:dyDescent="0.2">
      <c r="A5" s="64" t="s">
        <v>0</v>
      </c>
      <c r="B5" s="65" t="s">
        <v>3</v>
      </c>
      <c r="C5" s="65" t="s">
        <v>4</v>
      </c>
      <c r="D5" s="65" t="s">
        <v>6</v>
      </c>
      <c r="E5" s="65" t="s">
        <v>5</v>
      </c>
      <c r="F5" s="65" t="s">
        <v>1</v>
      </c>
      <c r="G5" s="65" t="s">
        <v>8</v>
      </c>
      <c r="H5" s="66" t="s">
        <v>2</v>
      </c>
    </row>
    <row r="6" spans="1:8" ht="35.25" customHeight="1" x14ac:dyDescent="0.2">
      <c r="A6" s="104" t="s">
        <v>7</v>
      </c>
      <c r="B6" s="105"/>
      <c r="C6" s="105"/>
      <c r="D6" s="105"/>
      <c r="E6" s="106"/>
      <c r="F6" s="22">
        <f>SUM(F7:F65)</f>
        <v>3412562.8000000003</v>
      </c>
      <c r="G6" s="22">
        <f>SUM(G7:G66)</f>
        <v>18836557.800000001</v>
      </c>
      <c r="H6" s="22">
        <f t="shared" ref="H6" si="0">F6+G6</f>
        <v>22249120.600000001</v>
      </c>
    </row>
    <row r="7" spans="1:8" ht="54" customHeight="1" x14ac:dyDescent="0.2">
      <c r="A7" s="17">
        <v>1</v>
      </c>
      <c r="B7" s="29" t="s">
        <v>12</v>
      </c>
      <c r="C7" s="19">
        <v>2240</v>
      </c>
      <c r="D7" s="26" t="s">
        <v>71</v>
      </c>
      <c r="E7" s="26" t="s">
        <v>24</v>
      </c>
      <c r="F7" s="23">
        <v>150500</v>
      </c>
      <c r="G7" s="34"/>
      <c r="H7" s="23">
        <f>F7+G7</f>
        <v>150500</v>
      </c>
    </row>
    <row r="8" spans="1:8" ht="59.25" customHeight="1" x14ac:dyDescent="0.2">
      <c r="A8" s="17">
        <v>2</v>
      </c>
      <c r="B8" s="29" t="s">
        <v>12</v>
      </c>
      <c r="C8" s="19">
        <v>2240</v>
      </c>
      <c r="D8" s="26" t="s">
        <v>63</v>
      </c>
      <c r="E8" s="26" t="s">
        <v>24</v>
      </c>
      <c r="F8" s="23">
        <v>150500</v>
      </c>
      <c r="G8" s="34"/>
      <c r="H8" s="23">
        <f t="shared" ref="H8:H54" si="1">F8+G8</f>
        <v>150500</v>
      </c>
    </row>
    <row r="9" spans="1:8" ht="48.75" customHeight="1" x14ac:dyDescent="0.2">
      <c r="A9" s="17">
        <v>3</v>
      </c>
      <c r="B9" s="29" t="s">
        <v>12</v>
      </c>
      <c r="C9" s="19">
        <v>2240</v>
      </c>
      <c r="D9" s="26" t="s">
        <v>64</v>
      </c>
      <c r="E9" s="26" t="s">
        <v>24</v>
      </c>
      <c r="F9" s="23">
        <v>150500</v>
      </c>
      <c r="G9" s="34"/>
      <c r="H9" s="23">
        <f t="shared" si="1"/>
        <v>150500</v>
      </c>
    </row>
    <row r="10" spans="1:8" ht="39" customHeight="1" x14ac:dyDescent="0.2">
      <c r="A10" s="17">
        <v>4</v>
      </c>
      <c r="B10" s="29" t="s">
        <v>12</v>
      </c>
      <c r="C10" s="19">
        <v>2240</v>
      </c>
      <c r="D10" s="26" t="s">
        <v>78</v>
      </c>
      <c r="E10" s="26" t="s">
        <v>24</v>
      </c>
      <c r="F10" s="23">
        <v>150500</v>
      </c>
      <c r="G10" s="34"/>
      <c r="H10" s="23">
        <f t="shared" si="1"/>
        <v>150500</v>
      </c>
    </row>
    <row r="11" spans="1:8" ht="39" customHeight="1" x14ac:dyDescent="0.2">
      <c r="A11" s="17">
        <v>5</v>
      </c>
      <c r="B11" s="29" t="s">
        <v>12</v>
      </c>
      <c r="C11" s="19">
        <v>2240</v>
      </c>
      <c r="D11" s="26" t="s">
        <v>79</v>
      </c>
      <c r="E11" s="26" t="s">
        <v>24</v>
      </c>
      <c r="F11" s="23">
        <v>150500</v>
      </c>
      <c r="G11" s="34"/>
      <c r="H11" s="23">
        <f t="shared" si="1"/>
        <v>150500</v>
      </c>
    </row>
    <row r="12" spans="1:8" ht="45.75" customHeight="1" x14ac:dyDescent="0.2">
      <c r="A12" s="17">
        <v>6</v>
      </c>
      <c r="B12" s="29" t="s">
        <v>12</v>
      </c>
      <c r="C12" s="19">
        <v>2240</v>
      </c>
      <c r="D12" s="26" t="s">
        <v>65</v>
      </c>
      <c r="E12" s="26" t="s">
        <v>24</v>
      </c>
      <c r="F12" s="23">
        <v>150500</v>
      </c>
      <c r="G12" s="34"/>
      <c r="H12" s="23">
        <f t="shared" si="1"/>
        <v>150500</v>
      </c>
    </row>
    <row r="13" spans="1:8" ht="59.25" customHeight="1" x14ac:dyDescent="0.2">
      <c r="A13" s="17">
        <v>7</v>
      </c>
      <c r="B13" s="18" t="s">
        <v>12</v>
      </c>
      <c r="C13" s="19">
        <v>2240</v>
      </c>
      <c r="D13" s="26" t="s">
        <v>86</v>
      </c>
      <c r="E13" s="21" t="s">
        <v>24</v>
      </c>
      <c r="F13" s="27">
        <v>76000</v>
      </c>
      <c r="G13" s="34"/>
      <c r="H13" s="23">
        <f t="shared" si="1"/>
        <v>76000</v>
      </c>
    </row>
    <row r="14" spans="1:8" ht="58.5" customHeight="1" x14ac:dyDescent="0.2">
      <c r="A14" s="17">
        <v>8</v>
      </c>
      <c r="B14" s="11" t="s">
        <v>12</v>
      </c>
      <c r="C14" s="12">
        <v>2240</v>
      </c>
      <c r="D14" s="13" t="s">
        <v>130</v>
      </c>
      <c r="E14" s="14" t="s">
        <v>24</v>
      </c>
      <c r="F14" s="94">
        <v>95000</v>
      </c>
      <c r="G14" s="95"/>
      <c r="H14" s="16">
        <f t="shared" si="1"/>
        <v>95000</v>
      </c>
    </row>
    <row r="15" spans="1:8" ht="60" customHeight="1" x14ac:dyDescent="0.2">
      <c r="A15" s="17">
        <v>9</v>
      </c>
      <c r="B15" s="11" t="s">
        <v>12</v>
      </c>
      <c r="C15" s="12">
        <v>2240</v>
      </c>
      <c r="D15" s="13" t="s">
        <v>141</v>
      </c>
      <c r="E15" s="14" t="s">
        <v>46</v>
      </c>
      <c r="F15" s="94">
        <v>166243</v>
      </c>
      <c r="G15" s="95"/>
      <c r="H15" s="16">
        <f t="shared" si="1"/>
        <v>166243</v>
      </c>
    </row>
    <row r="16" spans="1:8" ht="81.75" customHeight="1" x14ac:dyDescent="0.2">
      <c r="A16" s="17">
        <v>10</v>
      </c>
      <c r="B16" s="80" t="s">
        <v>12</v>
      </c>
      <c r="C16" s="81">
        <v>2240</v>
      </c>
      <c r="D16" s="82" t="s">
        <v>113</v>
      </c>
      <c r="E16" s="86" t="s">
        <v>24</v>
      </c>
      <c r="F16" s="84">
        <v>50000</v>
      </c>
      <c r="G16" s="85"/>
      <c r="H16" s="85">
        <v>50000</v>
      </c>
    </row>
    <row r="17" spans="1:12" ht="37.5" customHeight="1" x14ac:dyDescent="0.2">
      <c r="A17" s="17">
        <v>11</v>
      </c>
      <c r="B17" s="29" t="s">
        <v>12</v>
      </c>
      <c r="C17" s="19">
        <v>3132</v>
      </c>
      <c r="D17" s="26" t="s">
        <v>66</v>
      </c>
      <c r="E17" s="26" t="s">
        <v>24</v>
      </c>
      <c r="F17" s="23"/>
      <c r="G17" s="23">
        <v>300000</v>
      </c>
      <c r="H17" s="23">
        <f t="shared" si="1"/>
        <v>300000</v>
      </c>
    </row>
    <row r="18" spans="1:12" ht="44.25" customHeight="1" x14ac:dyDescent="0.2">
      <c r="A18" s="17">
        <v>12</v>
      </c>
      <c r="B18" s="29" t="s">
        <v>12</v>
      </c>
      <c r="C18" s="19">
        <v>3132</v>
      </c>
      <c r="D18" s="26" t="s">
        <v>74</v>
      </c>
      <c r="E18" s="20" t="s">
        <v>24</v>
      </c>
      <c r="F18" s="23"/>
      <c r="G18" s="24">
        <v>1000000</v>
      </c>
      <c r="H18" s="23">
        <f t="shared" si="1"/>
        <v>1000000</v>
      </c>
    </row>
    <row r="19" spans="1:12" ht="39.75" customHeight="1" x14ac:dyDescent="0.2">
      <c r="A19" s="17">
        <v>13</v>
      </c>
      <c r="B19" s="18" t="s">
        <v>12</v>
      </c>
      <c r="C19" s="19">
        <v>3132</v>
      </c>
      <c r="D19" s="26" t="s">
        <v>95</v>
      </c>
      <c r="E19" s="21" t="s">
        <v>24</v>
      </c>
      <c r="F19" s="28"/>
      <c r="G19" s="23">
        <f>1000000+381000</f>
        <v>1381000</v>
      </c>
      <c r="H19" s="23">
        <f t="shared" si="1"/>
        <v>1381000</v>
      </c>
    </row>
    <row r="20" spans="1:12" ht="45.75" customHeight="1" x14ac:dyDescent="0.2">
      <c r="A20" s="17">
        <v>14</v>
      </c>
      <c r="B20" s="18" t="s">
        <v>12</v>
      </c>
      <c r="C20" s="19">
        <v>3132</v>
      </c>
      <c r="D20" s="20" t="s">
        <v>75</v>
      </c>
      <c r="E20" s="21" t="s">
        <v>76</v>
      </c>
      <c r="F20" s="22"/>
      <c r="G20" s="24">
        <v>1000000</v>
      </c>
      <c r="H20" s="23">
        <f t="shared" si="1"/>
        <v>1000000</v>
      </c>
    </row>
    <row r="21" spans="1:12" ht="61.5" customHeight="1" x14ac:dyDescent="0.2">
      <c r="A21" s="17">
        <v>15</v>
      </c>
      <c r="B21" s="18" t="s">
        <v>12</v>
      </c>
      <c r="C21" s="19">
        <v>3132</v>
      </c>
      <c r="D21" s="20" t="s">
        <v>77</v>
      </c>
      <c r="E21" s="21" t="s">
        <v>53</v>
      </c>
      <c r="F21" s="22"/>
      <c r="G21" s="54">
        <v>965000</v>
      </c>
      <c r="H21" s="23">
        <f t="shared" si="1"/>
        <v>965000</v>
      </c>
    </row>
    <row r="22" spans="1:12" ht="38.25" customHeight="1" x14ac:dyDescent="0.2">
      <c r="A22" s="17">
        <v>16</v>
      </c>
      <c r="B22" s="18" t="s">
        <v>12</v>
      </c>
      <c r="C22" s="19">
        <v>2240</v>
      </c>
      <c r="D22" s="26" t="s">
        <v>96</v>
      </c>
      <c r="E22" s="21" t="s">
        <v>53</v>
      </c>
      <c r="F22" s="28">
        <v>75000</v>
      </c>
      <c r="G22" s="23"/>
      <c r="H22" s="23">
        <f t="shared" si="1"/>
        <v>75000</v>
      </c>
    </row>
    <row r="23" spans="1:12" ht="47.25" customHeight="1" x14ac:dyDescent="0.2">
      <c r="A23" s="17">
        <v>17</v>
      </c>
      <c r="B23" s="18" t="s">
        <v>12</v>
      </c>
      <c r="C23" s="19">
        <v>3132</v>
      </c>
      <c r="D23" s="20" t="s">
        <v>49</v>
      </c>
      <c r="E23" s="21" t="s">
        <v>50</v>
      </c>
      <c r="F23" s="22"/>
      <c r="G23" s="23">
        <f>250000+340000</f>
        <v>590000</v>
      </c>
      <c r="H23" s="23">
        <f t="shared" si="1"/>
        <v>590000</v>
      </c>
    </row>
    <row r="24" spans="1:12" ht="40.5" customHeight="1" x14ac:dyDescent="0.2">
      <c r="A24" s="67">
        <v>18</v>
      </c>
      <c r="B24" s="52" t="s">
        <v>12</v>
      </c>
      <c r="C24" s="12">
        <v>3132</v>
      </c>
      <c r="D24" s="13" t="s">
        <v>93</v>
      </c>
      <c r="E24" s="14" t="s">
        <v>50</v>
      </c>
      <c r="F24" s="15"/>
      <c r="G24" s="16">
        <f>1000000+20522</f>
        <v>1020522</v>
      </c>
      <c r="H24" s="16">
        <f t="shared" si="1"/>
        <v>1020522</v>
      </c>
    </row>
    <row r="25" spans="1:12" ht="60" customHeight="1" x14ac:dyDescent="0.3">
      <c r="A25" s="17">
        <v>19</v>
      </c>
      <c r="B25" s="18" t="s">
        <v>12</v>
      </c>
      <c r="C25" s="17">
        <v>2240</v>
      </c>
      <c r="D25" s="25" t="s">
        <v>19</v>
      </c>
      <c r="E25" s="20" t="s">
        <v>14</v>
      </c>
      <c r="F25" s="24">
        <v>53985</v>
      </c>
      <c r="G25" s="24"/>
      <c r="H25" s="23">
        <f t="shared" si="1"/>
        <v>53985</v>
      </c>
    </row>
    <row r="26" spans="1:12" ht="51" customHeight="1" x14ac:dyDescent="0.2">
      <c r="A26" s="17">
        <v>20</v>
      </c>
      <c r="B26" s="29" t="s">
        <v>12</v>
      </c>
      <c r="C26" s="19">
        <v>3132</v>
      </c>
      <c r="D26" s="45" t="s">
        <v>80</v>
      </c>
      <c r="E26" s="26" t="s">
        <v>14</v>
      </c>
      <c r="F26" s="23"/>
      <c r="G26" s="23">
        <f>500000+1000000</f>
        <v>1500000</v>
      </c>
      <c r="H26" s="23">
        <f t="shared" si="1"/>
        <v>1500000</v>
      </c>
    </row>
    <row r="27" spans="1:12" ht="51.75" customHeight="1" x14ac:dyDescent="0.2">
      <c r="A27" s="17">
        <v>21</v>
      </c>
      <c r="B27" s="29" t="s">
        <v>12</v>
      </c>
      <c r="C27" s="19">
        <v>2240</v>
      </c>
      <c r="D27" s="26" t="s">
        <v>67</v>
      </c>
      <c r="E27" s="26" t="s">
        <v>68</v>
      </c>
      <c r="F27" s="23">
        <v>198500</v>
      </c>
      <c r="G27" s="34"/>
      <c r="H27" s="23">
        <f t="shared" si="1"/>
        <v>198500</v>
      </c>
      <c r="L27" s="53"/>
    </row>
    <row r="28" spans="1:12" ht="56.25" customHeight="1" x14ac:dyDescent="0.2">
      <c r="A28" s="67">
        <v>22</v>
      </c>
      <c r="B28" s="52" t="s">
        <v>12</v>
      </c>
      <c r="C28" s="12">
        <v>3132</v>
      </c>
      <c r="D28" s="13" t="s">
        <v>45</v>
      </c>
      <c r="E28" s="14" t="s">
        <v>46</v>
      </c>
      <c r="F28" s="94"/>
      <c r="G28" s="16">
        <f>353773+28000-90953</f>
        <v>290820</v>
      </c>
      <c r="H28" s="16">
        <f t="shared" si="1"/>
        <v>290820</v>
      </c>
    </row>
    <row r="29" spans="1:12" ht="44.25" customHeight="1" x14ac:dyDescent="0.2">
      <c r="A29" s="17">
        <v>23</v>
      </c>
      <c r="B29" s="18" t="s">
        <v>12</v>
      </c>
      <c r="C29" s="19">
        <v>3132</v>
      </c>
      <c r="D29" s="26" t="s">
        <v>47</v>
      </c>
      <c r="E29" s="21" t="s">
        <v>46</v>
      </c>
      <c r="F29" s="27"/>
      <c r="G29" s="23">
        <v>323072</v>
      </c>
      <c r="H29" s="23">
        <f t="shared" si="1"/>
        <v>323072</v>
      </c>
    </row>
    <row r="30" spans="1:12" ht="30" customHeight="1" x14ac:dyDescent="0.2">
      <c r="A30" s="17">
        <v>24</v>
      </c>
      <c r="B30" s="18" t="s">
        <v>12</v>
      </c>
      <c r="C30" s="19">
        <v>2240</v>
      </c>
      <c r="D30" s="26" t="s">
        <v>129</v>
      </c>
      <c r="E30" s="21" t="s">
        <v>46</v>
      </c>
      <c r="F30" s="28">
        <v>35974.800000000003</v>
      </c>
      <c r="G30" s="23"/>
      <c r="H30" s="23">
        <v>35974.800000000003</v>
      </c>
    </row>
    <row r="31" spans="1:12" ht="24" customHeight="1" x14ac:dyDescent="0.2">
      <c r="A31" s="17">
        <v>25</v>
      </c>
      <c r="B31" s="29" t="s">
        <v>12</v>
      </c>
      <c r="C31" s="19">
        <v>2240</v>
      </c>
      <c r="D31" s="26" t="s">
        <v>124</v>
      </c>
      <c r="E31" s="21" t="s">
        <v>87</v>
      </c>
      <c r="F31" s="28">
        <v>126979.6</v>
      </c>
      <c r="G31" s="23"/>
      <c r="H31" s="23">
        <v>126979.6</v>
      </c>
    </row>
    <row r="32" spans="1:12" ht="49.5" customHeight="1" x14ac:dyDescent="0.2">
      <c r="A32" s="17">
        <v>26</v>
      </c>
      <c r="B32" s="18" t="s">
        <v>12</v>
      </c>
      <c r="C32" s="19">
        <v>2240</v>
      </c>
      <c r="D32" s="26" t="s">
        <v>89</v>
      </c>
      <c r="E32" s="21" t="s">
        <v>87</v>
      </c>
      <c r="F32" s="28">
        <v>150000</v>
      </c>
      <c r="G32" s="23"/>
      <c r="H32" s="23">
        <f t="shared" si="1"/>
        <v>150000</v>
      </c>
    </row>
    <row r="33" spans="1:8" ht="56.25" customHeight="1" x14ac:dyDescent="0.2">
      <c r="A33" s="17">
        <v>27</v>
      </c>
      <c r="B33" s="58" t="s">
        <v>12</v>
      </c>
      <c r="C33" s="49">
        <v>2240</v>
      </c>
      <c r="D33" s="21" t="s">
        <v>88</v>
      </c>
      <c r="E33" s="21" t="s">
        <v>87</v>
      </c>
      <c r="F33" s="28">
        <v>110000</v>
      </c>
      <c r="G33" s="27"/>
      <c r="H33" s="23">
        <f t="shared" si="1"/>
        <v>110000</v>
      </c>
    </row>
    <row r="34" spans="1:8" ht="52.5" customHeight="1" x14ac:dyDescent="0.2">
      <c r="A34" s="17">
        <v>28</v>
      </c>
      <c r="B34" s="58" t="s">
        <v>12</v>
      </c>
      <c r="C34" s="49">
        <v>2240</v>
      </c>
      <c r="D34" s="21" t="s">
        <v>94</v>
      </c>
      <c r="E34" s="21" t="s">
        <v>87</v>
      </c>
      <c r="F34" s="28">
        <v>190000</v>
      </c>
      <c r="G34" s="27"/>
      <c r="H34" s="23">
        <f t="shared" si="1"/>
        <v>190000</v>
      </c>
    </row>
    <row r="35" spans="1:8" ht="30.75" customHeight="1" x14ac:dyDescent="0.2">
      <c r="A35" s="87">
        <v>29</v>
      </c>
      <c r="B35" s="88" t="s">
        <v>12</v>
      </c>
      <c r="C35" s="89">
        <v>2240</v>
      </c>
      <c r="D35" s="90" t="s">
        <v>122</v>
      </c>
      <c r="E35" s="91" t="s">
        <v>115</v>
      </c>
      <c r="F35" s="92">
        <v>107697.60000000001</v>
      </c>
      <c r="G35" s="93"/>
      <c r="H35" s="93">
        <v>107697.60000000001</v>
      </c>
    </row>
    <row r="36" spans="1:8" ht="64.5" customHeight="1" x14ac:dyDescent="0.2">
      <c r="A36" s="17">
        <v>30</v>
      </c>
      <c r="B36" s="18" t="s">
        <v>12</v>
      </c>
      <c r="C36" s="19">
        <v>2240</v>
      </c>
      <c r="D36" s="26" t="s">
        <v>90</v>
      </c>
      <c r="E36" s="21" t="s">
        <v>28</v>
      </c>
      <c r="F36" s="28">
        <v>150000</v>
      </c>
      <c r="G36" s="23"/>
      <c r="H36" s="23">
        <f t="shared" si="1"/>
        <v>150000</v>
      </c>
    </row>
    <row r="37" spans="1:8" ht="72.75" customHeight="1" x14ac:dyDescent="0.2">
      <c r="A37" s="17">
        <v>31</v>
      </c>
      <c r="B37" s="18" t="s">
        <v>12</v>
      </c>
      <c r="C37" s="17">
        <v>2240</v>
      </c>
      <c r="D37" s="20" t="s">
        <v>127</v>
      </c>
      <c r="E37" s="79" t="s">
        <v>126</v>
      </c>
      <c r="F37" s="72">
        <v>45139.199999999997</v>
      </c>
      <c r="G37" s="23"/>
      <c r="H37" s="23">
        <f t="shared" si="1"/>
        <v>45139.199999999997</v>
      </c>
    </row>
    <row r="38" spans="1:8" ht="43.5" customHeight="1" x14ac:dyDescent="0.2">
      <c r="A38" s="78">
        <v>32</v>
      </c>
      <c r="B38" s="29" t="s">
        <v>12</v>
      </c>
      <c r="C38" s="19">
        <v>2240</v>
      </c>
      <c r="D38" s="26" t="s">
        <v>123</v>
      </c>
      <c r="E38" s="21" t="s">
        <v>91</v>
      </c>
      <c r="F38" s="28">
        <v>75988.800000000003</v>
      </c>
      <c r="G38" s="23"/>
      <c r="H38" s="23">
        <v>75988.800000000003</v>
      </c>
    </row>
    <row r="39" spans="1:8" ht="51" customHeight="1" x14ac:dyDescent="0.2">
      <c r="A39" s="17">
        <v>33</v>
      </c>
      <c r="B39" s="29" t="s">
        <v>12</v>
      </c>
      <c r="C39" s="19">
        <v>3132</v>
      </c>
      <c r="D39" s="26" t="s">
        <v>92</v>
      </c>
      <c r="E39" s="21" t="s">
        <v>91</v>
      </c>
      <c r="F39" s="28"/>
      <c r="G39" s="23">
        <v>300000</v>
      </c>
      <c r="H39" s="23">
        <f t="shared" si="1"/>
        <v>300000</v>
      </c>
    </row>
    <row r="40" spans="1:8" ht="57" customHeight="1" x14ac:dyDescent="0.2">
      <c r="A40" s="17">
        <v>34</v>
      </c>
      <c r="B40" s="29" t="s">
        <v>12</v>
      </c>
      <c r="C40" s="19">
        <v>2210</v>
      </c>
      <c r="D40" s="26" t="s">
        <v>69</v>
      </c>
      <c r="E40" s="21" t="s">
        <v>20</v>
      </c>
      <c r="F40" s="23">
        <v>22500</v>
      </c>
      <c r="G40" s="34"/>
      <c r="H40" s="23">
        <f t="shared" si="1"/>
        <v>22500</v>
      </c>
    </row>
    <row r="41" spans="1:8" ht="91.5" customHeight="1" x14ac:dyDescent="0.2">
      <c r="A41" s="17">
        <v>35</v>
      </c>
      <c r="B41" s="29" t="s">
        <v>12</v>
      </c>
      <c r="C41" s="19">
        <v>2210</v>
      </c>
      <c r="D41" s="26" t="s">
        <v>81</v>
      </c>
      <c r="E41" s="21" t="s">
        <v>20</v>
      </c>
      <c r="F41" s="23">
        <v>50000</v>
      </c>
      <c r="G41" s="22"/>
      <c r="H41" s="23">
        <f t="shared" si="1"/>
        <v>50000</v>
      </c>
    </row>
    <row r="42" spans="1:8" ht="57" customHeight="1" x14ac:dyDescent="0.2">
      <c r="A42" s="67">
        <v>36</v>
      </c>
      <c r="B42" s="52" t="s">
        <v>12</v>
      </c>
      <c r="C42" s="12">
        <v>3132</v>
      </c>
      <c r="D42" s="13" t="s">
        <v>22</v>
      </c>
      <c r="E42" s="14" t="s">
        <v>20</v>
      </c>
      <c r="F42" s="15"/>
      <c r="G42" s="16">
        <f>100000+133702+310700</f>
        <v>544402</v>
      </c>
      <c r="H42" s="16">
        <f t="shared" si="1"/>
        <v>544402</v>
      </c>
    </row>
    <row r="43" spans="1:8" ht="57" customHeight="1" x14ac:dyDescent="0.2">
      <c r="A43" s="17">
        <v>37</v>
      </c>
      <c r="B43" s="18" t="s">
        <v>12</v>
      </c>
      <c r="C43" s="19">
        <v>3132</v>
      </c>
      <c r="D43" s="26" t="s">
        <v>43</v>
      </c>
      <c r="E43" s="21" t="s">
        <v>20</v>
      </c>
      <c r="F43" s="28"/>
      <c r="G43" s="23">
        <f>100000+11000</f>
        <v>111000</v>
      </c>
      <c r="H43" s="23">
        <f t="shared" si="1"/>
        <v>111000</v>
      </c>
    </row>
    <row r="44" spans="1:8" ht="57" customHeight="1" x14ac:dyDescent="0.2">
      <c r="A44" s="17">
        <v>38</v>
      </c>
      <c r="B44" s="29" t="s">
        <v>12</v>
      </c>
      <c r="C44" s="19">
        <v>2240</v>
      </c>
      <c r="D44" s="30" t="s">
        <v>37</v>
      </c>
      <c r="E44" s="21" t="s">
        <v>20</v>
      </c>
      <c r="F44" s="28">
        <v>120118</v>
      </c>
      <c r="G44" s="23"/>
      <c r="H44" s="23">
        <f t="shared" si="1"/>
        <v>120118</v>
      </c>
    </row>
    <row r="45" spans="1:8" ht="45" customHeight="1" x14ac:dyDescent="0.2">
      <c r="A45" s="78">
        <v>39</v>
      </c>
      <c r="B45" s="80" t="s">
        <v>12</v>
      </c>
      <c r="C45" s="81">
        <v>2240</v>
      </c>
      <c r="D45" s="82" t="s">
        <v>125</v>
      </c>
      <c r="E45" s="86" t="s">
        <v>114</v>
      </c>
      <c r="F45" s="84">
        <v>26944.799999999999</v>
      </c>
      <c r="G45" s="85"/>
      <c r="H45" s="85">
        <v>26944.799999999999</v>
      </c>
    </row>
    <row r="46" spans="1:8" ht="57" customHeight="1" x14ac:dyDescent="0.2">
      <c r="A46" s="17">
        <v>40</v>
      </c>
      <c r="B46" s="31" t="s">
        <v>12</v>
      </c>
      <c r="C46" s="19">
        <v>2240</v>
      </c>
      <c r="D46" s="30" t="s">
        <v>38</v>
      </c>
      <c r="E46" s="21" t="s">
        <v>20</v>
      </c>
      <c r="F46" s="28">
        <v>84000</v>
      </c>
      <c r="G46" s="23"/>
      <c r="H46" s="23">
        <f t="shared" si="1"/>
        <v>84000</v>
      </c>
    </row>
    <row r="47" spans="1:8" ht="60.75" customHeight="1" x14ac:dyDescent="0.2">
      <c r="A47" s="17">
        <v>41</v>
      </c>
      <c r="B47" s="11" t="s">
        <v>12</v>
      </c>
      <c r="C47" s="12">
        <v>2210</v>
      </c>
      <c r="D47" s="13" t="s">
        <v>140</v>
      </c>
      <c r="E47" s="14" t="s">
        <v>14</v>
      </c>
      <c r="F47" s="16">
        <v>22000</v>
      </c>
      <c r="G47" s="16"/>
      <c r="H47" s="16">
        <f t="shared" ref="H47" si="2">F47+G47</f>
        <v>22000</v>
      </c>
    </row>
    <row r="48" spans="1:8" ht="63" customHeight="1" x14ac:dyDescent="0.2">
      <c r="A48" s="17">
        <v>42</v>
      </c>
      <c r="B48" s="32" t="s">
        <v>10</v>
      </c>
      <c r="C48" s="19">
        <v>2240</v>
      </c>
      <c r="D48" s="30" t="s">
        <v>21</v>
      </c>
      <c r="E48" s="21" t="s">
        <v>20</v>
      </c>
      <c r="F48" s="28">
        <v>99000</v>
      </c>
      <c r="G48" s="23"/>
      <c r="H48" s="23">
        <f t="shared" si="1"/>
        <v>99000</v>
      </c>
    </row>
    <row r="49" spans="1:8" ht="71.25" customHeight="1" x14ac:dyDescent="0.2">
      <c r="A49" s="17">
        <v>43</v>
      </c>
      <c r="B49" s="29" t="s">
        <v>10</v>
      </c>
      <c r="C49" s="19">
        <v>3132</v>
      </c>
      <c r="D49" s="30" t="s">
        <v>100</v>
      </c>
      <c r="E49" s="21" t="s">
        <v>99</v>
      </c>
      <c r="F49" s="28"/>
      <c r="G49" s="23">
        <v>450000</v>
      </c>
      <c r="H49" s="23">
        <v>450000</v>
      </c>
    </row>
    <row r="50" spans="1:8" ht="61.5" customHeight="1" x14ac:dyDescent="0.2">
      <c r="A50" s="17">
        <v>44</v>
      </c>
      <c r="B50" s="29" t="s">
        <v>10</v>
      </c>
      <c r="C50" s="19">
        <v>3132</v>
      </c>
      <c r="D50" s="30" t="s">
        <v>102</v>
      </c>
      <c r="E50" s="21" t="s">
        <v>101</v>
      </c>
      <c r="F50" s="28"/>
      <c r="G50" s="23">
        <v>1000000</v>
      </c>
      <c r="H50" s="23">
        <v>1000000</v>
      </c>
    </row>
    <row r="51" spans="1:8" ht="40.5" customHeight="1" x14ac:dyDescent="0.2">
      <c r="A51" s="17">
        <v>45</v>
      </c>
      <c r="B51" s="18" t="s">
        <v>10</v>
      </c>
      <c r="C51" s="19">
        <v>3110</v>
      </c>
      <c r="D51" s="30" t="s">
        <v>103</v>
      </c>
      <c r="E51" s="21" t="s">
        <v>14</v>
      </c>
      <c r="F51" s="28"/>
      <c r="G51" s="23">
        <v>300000</v>
      </c>
      <c r="H51" s="23">
        <v>300000</v>
      </c>
    </row>
    <row r="52" spans="1:8" ht="67.5" customHeight="1" x14ac:dyDescent="0.2">
      <c r="A52" s="17">
        <v>46</v>
      </c>
      <c r="B52" s="29" t="s">
        <v>10</v>
      </c>
      <c r="C52" s="19">
        <v>2240</v>
      </c>
      <c r="D52" s="26" t="s">
        <v>70</v>
      </c>
      <c r="E52" s="21" t="s">
        <v>24</v>
      </c>
      <c r="F52" s="23">
        <v>97495</v>
      </c>
      <c r="G52" s="34"/>
      <c r="H52" s="23">
        <f t="shared" si="1"/>
        <v>97495</v>
      </c>
    </row>
    <row r="53" spans="1:8" ht="48" customHeight="1" x14ac:dyDescent="0.2">
      <c r="A53" s="78">
        <v>47</v>
      </c>
      <c r="B53" s="80" t="s">
        <v>10</v>
      </c>
      <c r="C53" s="81">
        <v>2240</v>
      </c>
      <c r="D53" s="82" t="s">
        <v>112</v>
      </c>
      <c r="E53" s="83" t="s">
        <v>11</v>
      </c>
      <c r="F53" s="84">
        <v>5000</v>
      </c>
      <c r="G53" s="85"/>
      <c r="H53" s="85">
        <v>5000</v>
      </c>
    </row>
    <row r="54" spans="1:8" ht="67.5" customHeight="1" x14ac:dyDescent="0.2">
      <c r="A54" s="17">
        <v>48</v>
      </c>
      <c r="B54" s="18" t="s">
        <v>10</v>
      </c>
      <c r="C54" s="19">
        <v>3132</v>
      </c>
      <c r="D54" s="20" t="s">
        <v>97</v>
      </c>
      <c r="E54" s="21" t="s">
        <v>48</v>
      </c>
      <c r="F54" s="22"/>
      <c r="G54" s="23">
        <v>1250000</v>
      </c>
      <c r="H54" s="23">
        <f t="shared" si="1"/>
        <v>1250000</v>
      </c>
    </row>
    <row r="55" spans="1:8" ht="60" customHeight="1" x14ac:dyDescent="0.2">
      <c r="A55" s="17">
        <v>49</v>
      </c>
      <c r="B55" s="29" t="s">
        <v>10</v>
      </c>
      <c r="C55" s="19">
        <v>3132</v>
      </c>
      <c r="D55" s="26" t="s">
        <v>73</v>
      </c>
      <c r="E55" s="26" t="s">
        <v>24</v>
      </c>
      <c r="F55" s="23"/>
      <c r="G55" s="23">
        <f>1000000+490000</f>
        <v>1490000</v>
      </c>
      <c r="H55" s="24">
        <f t="shared" ref="H55:H65" si="3">F55+G55</f>
        <v>1490000</v>
      </c>
    </row>
    <row r="56" spans="1:8" ht="60.75" customHeight="1" x14ac:dyDescent="0.3">
      <c r="A56" s="67">
        <v>50</v>
      </c>
      <c r="B56" s="11" t="s">
        <v>10</v>
      </c>
      <c r="C56" s="12">
        <v>3132</v>
      </c>
      <c r="D56" s="97" t="s">
        <v>72</v>
      </c>
      <c r="E56" s="13" t="s">
        <v>24</v>
      </c>
      <c r="F56" s="16"/>
      <c r="G56" s="16">
        <f>875000+20634</f>
        <v>895634</v>
      </c>
      <c r="H56" s="96">
        <f t="shared" si="3"/>
        <v>895634</v>
      </c>
    </row>
    <row r="57" spans="1:8" ht="33.75" customHeight="1" x14ac:dyDescent="0.2">
      <c r="A57" s="17">
        <v>51</v>
      </c>
      <c r="B57" s="18" t="s">
        <v>10</v>
      </c>
      <c r="C57" s="19">
        <v>2210</v>
      </c>
      <c r="D57" s="26" t="s">
        <v>13</v>
      </c>
      <c r="E57" s="26" t="s">
        <v>11</v>
      </c>
      <c r="F57" s="23">
        <v>95000</v>
      </c>
      <c r="G57" s="23"/>
      <c r="H57" s="24">
        <f t="shared" si="3"/>
        <v>95000</v>
      </c>
    </row>
    <row r="58" spans="1:8" ht="54" customHeight="1" x14ac:dyDescent="0.2">
      <c r="A58" s="17">
        <v>52</v>
      </c>
      <c r="B58" s="31" t="s">
        <v>10</v>
      </c>
      <c r="C58" s="19">
        <v>2240</v>
      </c>
      <c r="D58" s="30" t="s">
        <v>82</v>
      </c>
      <c r="E58" s="21" t="s">
        <v>76</v>
      </c>
      <c r="F58" s="28">
        <v>49500</v>
      </c>
      <c r="G58" s="34"/>
      <c r="H58" s="24">
        <f t="shared" si="3"/>
        <v>49500</v>
      </c>
    </row>
    <row r="59" spans="1:8" ht="54" customHeight="1" x14ac:dyDescent="0.2">
      <c r="A59" s="17">
        <v>53</v>
      </c>
      <c r="B59" s="31" t="s">
        <v>10</v>
      </c>
      <c r="C59" s="19">
        <v>2240</v>
      </c>
      <c r="D59" s="30" t="s">
        <v>83</v>
      </c>
      <c r="E59" s="21" t="s">
        <v>31</v>
      </c>
      <c r="F59" s="28">
        <v>31500</v>
      </c>
      <c r="G59" s="34"/>
      <c r="H59" s="24">
        <f t="shared" si="3"/>
        <v>31500</v>
      </c>
    </row>
    <row r="60" spans="1:8" ht="84.75" customHeight="1" x14ac:dyDescent="0.2">
      <c r="A60" s="67">
        <v>54</v>
      </c>
      <c r="B60" s="52" t="s">
        <v>51</v>
      </c>
      <c r="C60" s="12">
        <v>3132</v>
      </c>
      <c r="D60" s="13" t="s">
        <v>52</v>
      </c>
      <c r="E60" s="14" t="s">
        <v>53</v>
      </c>
      <c r="F60" s="16"/>
      <c r="G60" s="16">
        <f>510274-116446</f>
        <v>393828</v>
      </c>
      <c r="H60" s="96">
        <f>F60+G60</f>
        <v>393828</v>
      </c>
    </row>
    <row r="61" spans="1:8" ht="69" customHeight="1" x14ac:dyDescent="0.2">
      <c r="A61" s="67">
        <v>55</v>
      </c>
      <c r="B61" s="11" t="s">
        <v>51</v>
      </c>
      <c r="C61" s="12">
        <v>3132</v>
      </c>
      <c r="D61" s="14" t="s">
        <v>136</v>
      </c>
      <c r="E61" s="14" t="s">
        <v>31</v>
      </c>
      <c r="F61" s="94"/>
      <c r="G61" s="16">
        <v>800000</v>
      </c>
      <c r="H61" s="96">
        <f>F61+G61</f>
        <v>800000</v>
      </c>
    </row>
    <row r="62" spans="1:8" ht="63" customHeight="1" x14ac:dyDescent="0.2">
      <c r="A62" s="17">
        <v>56</v>
      </c>
      <c r="B62" s="29" t="s">
        <v>23</v>
      </c>
      <c r="C62" s="19">
        <v>3132</v>
      </c>
      <c r="D62" s="30" t="s">
        <v>59</v>
      </c>
      <c r="E62" s="21" t="s">
        <v>44</v>
      </c>
      <c r="F62" s="28"/>
      <c r="G62" s="23">
        <v>43117</v>
      </c>
      <c r="H62" s="23">
        <f>F62+G62</f>
        <v>43117</v>
      </c>
    </row>
    <row r="63" spans="1:8" ht="58.5" customHeight="1" x14ac:dyDescent="0.2">
      <c r="A63" s="17">
        <v>57</v>
      </c>
      <c r="B63" s="29" t="s">
        <v>23</v>
      </c>
      <c r="C63" s="19">
        <v>2240</v>
      </c>
      <c r="D63" s="30" t="s">
        <v>40</v>
      </c>
      <c r="E63" s="21" t="s">
        <v>24</v>
      </c>
      <c r="F63" s="28">
        <v>99997</v>
      </c>
      <c r="G63" s="23"/>
      <c r="H63" s="23">
        <f t="shared" ref="H63:H64" si="4">F63+G63</f>
        <v>99997</v>
      </c>
    </row>
    <row r="64" spans="1:8" ht="60.75" customHeight="1" x14ac:dyDescent="0.2">
      <c r="A64" s="17">
        <v>58</v>
      </c>
      <c r="B64" s="29" t="s">
        <v>15</v>
      </c>
      <c r="C64" s="19">
        <v>3122</v>
      </c>
      <c r="D64" s="26" t="s">
        <v>39</v>
      </c>
      <c r="E64" s="21" t="s">
        <v>24</v>
      </c>
      <c r="F64" s="28"/>
      <c r="G64" s="23">
        <f>49662+19600+2200000</f>
        <v>2269262</v>
      </c>
      <c r="H64" s="23">
        <f t="shared" si="4"/>
        <v>2269262</v>
      </c>
    </row>
    <row r="65" spans="1:9" ht="102.75" customHeight="1" x14ac:dyDescent="0.2">
      <c r="A65" s="17">
        <v>59</v>
      </c>
      <c r="B65" s="18" t="s">
        <v>15</v>
      </c>
      <c r="C65" s="17">
        <v>3122</v>
      </c>
      <c r="D65" s="20" t="s">
        <v>18</v>
      </c>
      <c r="E65" s="20" t="s">
        <v>16</v>
      </c>
      <c r="F65" s="24"/>
      <c r="G65" s="24">
        <v>118900.8</v>
      </c>
      <c r="H65" s="24">
        <f t="shared" si="3"/>
        <v>118900.8</v>
      </c>
    </row>
    <row r="66" spans="1:9" ht="88.5" customHeight="1" x14ac:dyDescent="0.2">
      <c r="A66" s="17">
        <v>60</v>
      </c>
      <c r="B66" s="29" t="s">
        <v>15</v>
      </c>
      <c r="C66" s="19">
        <v>3122</v>
      </c>
      <c r="D66" s="30" t="s">
        <v>104</v>
      </c>
      <c r="E66" s="21" t="s">
        <v>28</v>
      </c>
      <c r="F66" s="28"/>
      <c r="G66" s="23">
        <v>500000</v>
      </c>
      <c r="H66" s="23">
        <v>500000</v>
      </c>
    </row>
    <row r="67" spans="1:9" ht="41.25" customHeight="1" x14ac:dyDescent="0.2">
      <c r="A67" s="107" t="s">
        <v>25</v>
      </c>
      <c r="B67" s="108"/>
      <c r="C67" s="108"/>
      <c r="D67" s="108"/>
      <c r="E67" s="109"/>
      <c r="F67" s="33">
        <f>SUM(F68:F85)</f>
        <v>779000</v>
      </c>
      <c r="G67" s="33">
        <f>SUM(G68:G85)</f>
        <v>3282099.98</v>
      </c>
      <c r="H67" s="34">
        <f>F67+G67</f>
        <v>4061099.98</v>
      </c>
    </row>
    <row r="68" spans="1:9" ht="54.75" customHeight="1" x14ac:dyDescent="0.2">
      <c r="A68" s="36">
        <v>61</v>
      </c>
      <c r="B68" s="32" t="s">
        <v>27</v>
      </c>
      <c r="C68" s="35">
        <v>2210</v>
      </c>
      <c r="D68" s="36" t="s">
        <v>56</v>
      </c>
      <c r="E68" s="21" t="s">
        <v>14</v>
      </c>
      <c r="F68" s="24">
        <v>23700</v>
      </c>
      <c r="G68" s="24"/>
      <c r="H68" s="24">
        <f>F68+G68</f>
        <v>23700</v>
      </c>
    </row>
    <row r="69" spans="1:9" ht="71.25" customHeight="1" x14ac:dyDescent="0.2">
      <c r="A69" s="36">
        <v>62</v>
      </c>
      <c r="B69" s="32" t="s">
        <v>27</v>
      </c>
      <c r="C69" s="37">
        <v>3132</v>
      </c>
      <c r="D69" s="38" t="s">
        <v>54</v>
      </c>
      <c r="E69" s="26" t="s">
        <v>55</v>
      </c>
      <c r="F69" s="33"/>
      <c r="G69" s="23">
        <v>234000</v>
      </c>
      <c r="H69" s="23">
        <v>234000</v>
      </c>
    </row>
    <row r="70" spans="1:9" ht="54.75" customHeight="1" x14ac:dyDescent="0.2">
      <c r="A70" s="55">
        <v>63</v>
      </c>
      <c r="B70" s="32" t="s">
        <v>27</v>
      </c>
      <c r="C70" s="19">
        <v>2210</v>
      </c>
      <c r="D70" s="26" t="s">
        <v>84</v>
      </c>
      <c r="E70" s="26" t="s">
        <v>28</v>
      </c>
      <c r="F70" s="23">
        <v>63800</v>
      </c>
      <c r="G70" s="34"/>
      <c r="H70" s="23">
        <f>F70</f>
        <v>63800</v>
      </c>
    </row>
    <row r="71" spans="1:9" ht="42" customHeight="1" x14ac:dyDescent="0.2">
      <c r="A71" s="55">
        <v>64</v>
      </c>
      <c r="B71" s="32" t="s">
        <v>27</v>
      </c>
      <c r="C71" s="19">
        <v>3110</v>
      </c>
      <c r="D71" s="26" t="s">
        <v>84</v>
      </c>
      <c r="E71" s="26" t="s">
        <v>28</v>
      </c>
      <c r="F71" s="23"/>
      <c r="G71" s="23">
        <v>37300</v>
      </c>
      <c r="H71" s="23">
        <f>F71+G71</f>
        <v>37300</v>
      </c>
    </row>
    <row r="72" spans="1:9" s="57" customFormat="1" ht="44.25" customHeight="1" x14ac:dyDescent="0.2">
      <c r="A72" s="74" t="s">
        <v>137</v>
      </c>
      <c r="B72" s="68" t="s">
        <v>27</v>
      </c>
      <c r="C72" s="69">
        <v>3132</v>
      </c>
      <c r="D72" s="70" t="s">
        <v>33</v>
      </c>
      <c r="E72" s="71" t="s">
        <v>28</v>
      </c>
      <c r="F72" s="72"/>
      <c r="G72" s="72">
        <v>67500</v>
      </c>
      <c r="H72" s="72">
        <v>67500</v>
      </c>
    </row>
    <row r="73" spans="1:9" ht="43.5" customHeight="1" x14ac:dyDescent="0.2">
      <c r="A73" s="36">
        <v>66</v>
      </c>
      <c r="B73" s="32" t="s">
        <v>26</v>
      </c>
      <c r="C73" s="35">
        <v>2210</v>
      </c>
      <c r="D73" s="36" t="s">
        <v>57</v>
      </c>
      <c r="E73" s="20" t="s">
        <v>55</v>
      </c>
      <c r="F73" s="39">
        <v>100000</v>
      </c>
      <c r="G73" s="39"/>
      <c r="H73" s="24">
        <f>F73+G73</f>
        <v>100000</v>
      </c>
    </row>
    <row r="74" spans="1:9" ht="57.75" customHeight="1" x14ac:dyDescent="0.3">
      <c r="A74" s="75" t="s">
        <v>133</v>
      </c>
      <c r="B74" s="32" t="s">
        <v>26</v>
      </c>
      <c r="C74" s="35">
        <v>2210</v>
      </c>
      <c r="D74" s="25" t="s">
        <v>36</v>
      </c>
      <c r="E74" s="40" t="s">
        <v>24</v>
      </c>
      <c r="F74" s="27">
        <v>250000</v>
      </c>
      <c r="G74" s="27"/>
      <c r="H74" s="27">
        <f>F74+G74</f>
        <v>250000</v>
      </c>
    </row>
    <row r="75" spans="1:9" ht="57" customHeight="1" x14ac:dyDescent="0.3">
      <c r="A75" s="75" t="s">
        <v>138</v>
      </c>
      <c r="B75" s="41" t="s">
        <v>26</v>
      </c>
      <c r="C75" s="42">
        <v>2210</v>
      </c>
      <c r="D75" s="43" t="s">
        <v>42</v>
      </c>
      <c r="E75" s="44" t="s">
        <v>24</v>
      </c>
      <c r="F75" s="27">
        <v>30000</v>
      </c>
      <c r="G75" s="27"/>
      <c r="H75" s="27">
        <v>30000</v>
      </c>
    </row>
    <row r="76" spans="1:9" ht="81.75" customHeight="1" x14ac:dyDescent="0.3">
      <c r="A76" s="20">
        <v>69</v>
      </c>
      <c r="B76" s="31" t="s">
        <v>26</v>
      </c>
      <c r="C76" s="37">
        <v>3132</v>
      </c>
      <c r="D76" s="25" t="s">
        <v>98</v>
      </c>
      <c r="E76" s="26" t="s">
        <v>24</v>
      </c>
      <c r="F76" s="23"/>
      <c r="G76" s="23">
        <f>26976</f>
        <v>26976</v>
      </c>
      <c r="H76" s="23">
        <v>26976</v>
      </c>
    </row>
    <row r="77" spans="1:9" ht="66.75" customHeight="1" x14ac:dyDescent="0.2">
      <c r="A77" s="75" t="s">
        <v>134</v>
      </c>
      <c r="B77" s="41" t="s">
        <v>26</v>
      </c>
      <c r="C77" s="42">
        <v>3132</v>
      </c>
      <c r="D77" s="20" t="s">
        <v>34</v>
      </c>
      <c r="E77" s="44" t="s">
        <v>24</v>
      </c>
      <c r="F77" s="27"/>
      <c r="G77" s="28">
        <v>684362</v>
      </c>
      <c r="H77" s="27">
        <f t="shared" ref="H77:H82" si="5">F77+G77</f>
        <v>684362</v>
      </c>
    </row>
    <row r="78" spans="1:9" ht="31.5" customHeight="1" x14ac:dyDescent="0.2">
      <c r="A78" s="73" t="s">
        <v>139</v>
      </c>
      <c r="B78" s="31" t="s">
        <v>26</v>
      </c>
      <c r="C78" s="37">
        <v>3110</v>
      </c>
      <c r="D78" s="26" t="s">
        <v>106</v>
      </c>
      <c r="E78" s="49" t="s">
        <v>50</v>
      </c>
      <c r="F78" s="77"/>
      <c r="G78" s="23">
        <v>300000</v>
      </c>
      <c r="H78" s="23">
        <v>300000</v>
      </c>
    </row>
    <row r="79" spans="1:9" ht="41.25" customHeight="1" x14ac:dyDescent="0.2">
      <c r="A79" s="55">
        <v>72</v>
      </c>
      <c r="B79" s="32" t="s">
        <v>26</v>
      </c>
      <c r="C79" s="19">
        <v>3110</v>
      </c>
      <c r="D79" s="26" t="s">
        <v>85</v>
      </c>
      <c r="E79" s="26" t="s">
        <v>53</v>
      </c>
      <c r="F79" s="23"/>
      <c r="G79" s="23">
        <v>110000</v>
      </c>
      <c r="H79" s="23">
        <v>110000</v>
      </c>
      <c r="I79" s="56"/>
    </row>
    <row r="80" spans="1:9" ht="41.25" customHeight="1" x14ac:dyDescent="0.2">
      <c r="A80" s="73" t="s">
        <v>116</v>
      </c>
      <c r="B80" s="31" t="s">
        <v>26</v>
      </c>
      <c r="C80" s="37">
        <v>3110</v>
      </c>
      <c r="D80" s="26" t="s">
        <v>105</v>
      </c>
      <c r="E80" s="21" t="s">
        <v>91</v>
      </c>
      <c r="F80" s="77"/>
      <c r="G80" s="23">
        <v>150000</v>
      </c>
      <c r="H80" s="23">
        <v>150000</v>
      </c>
      <c r="I80" s="56"/>
    </row>
    <row r="81" spans="1:8" ht="48.75" customHeight="1" x14ac:dyDescent="0.2">
      <c r="A81" s="73" t="s">
        <v>117</v>
      </c>
      <c r="B81" s="31" t="s">
        <v>26</v>
      </c>
      <c r="C81" s="37">
        <v>2240</v>
      </c>
      <c r="D81" s="26" t="s">
        <v>41</v>
      </c>
      <c r="E81" s="45" t="s">
        <v>20</v>
      </c>
      <c r="F81" s="23">
        <v>11500</v>
      </c>
      <c r="G81" s="23"/>
      <c r="H81" s="23">
        <v>11500</v>
      </c>
    </row>
    <row r="82" spans="1:8" s="1" customFormat="1" ht="57" customHeight="1" x14ac:dyDescent="0.2">
      <c r="A82" s="75" t="s">
        <v>118</v>
      </c>
      <c r="B82" s="41" t="s">
        <v>26</v>
      </c>
      <c r="C82" s="42">
        <v>3132</v>
      </c>
      <c r="D82" s="21" t="s">
        <v>107</v>
      </c>
      <c r="E82" s="44" t="s">
        <v>14</v>
      </c>
      <c r="F82" s="27"/>
      <c r="G82" s="27">
        <f>70900+271500</f>
        <v>342400</v>
      </c>
      <c r="H82" s="27">
        <f t="shared" si="5"/>
        <v>342400</v>
      </c>
    </row>
    <row r="83" spans="1:8" ht="59.25" customHeight="1" x14ac:dyDescent="0.2">
      <c r="A83" s="73" t="s">
        <v>119</v>
      </c>
      <c r="B83" s="32" t="s">
        <v>26</v>
      </c>
      <c r="C83" s="35">
        <v>2210</v>
      </c>
      <c r="D83" s="20" t="s">
        <v>58</v>
      </c>
      <c r="E83" s="21" t="s">
        <v>11</v>
      </c>
      <c r="F83" s="24">
        <v>300000</v>
      </c>
      <c r="G83" s="27"/>
      <c r="H83" s="27">
        <f>F83+G83</f>
        <v>300000</v>
      </c>
    </row>
    <row r="84" spans="1:8" ht="59.25" customHeight="1" x14ac:dyDescent="0.2">
      <c r="A84" s="73" t="s">
        <v>120</v>
      </c>
      <c r="B84" s="31" t="s">
        <v>108</v>
      </c>
      <c r="C84" s="37">
        <v>3132</v>
      </c>
      <c r="D84" s="26" t="s">
        <v>109</v>
      </c>
      <c r="E84" s="21" t="s">
        <v>24</v>
      </c>
      <c r="F84" s="77"/>
      <c r="G84" s="23">
        <v>700000</v>
      </c>
      <c r="H84" s="23">
        <v>700000</v>
      </c>
    </row>
    <row r="85" spans="1:8" ht="103.5" customHeight="1" x14ac:dyDescent="0.2">
      <c r="A85" s="76" t="s">
        <v>121</v>
      </c>
      <c r="B85" s="18" t="s">
        <v>61</v>
      </c>
      <c r="C85" s="19">
        <v>3122</v>
      </c>
      <c r="D85" s="26" t="s">
        <v>62</v>
      </c>
      <c r="E85" s="21" t="s">
        <v>50</v>
      </c>
      <c r="F85" s="23"/>
      <c r="G85" s="23">
        <v>629561.98</v>
      </c>
      <c r="H85" s="23">
        <v>629561.98</v>
      </c>
    </row>
    <row r="86" spans="1:8" ht="49.5" customHeight="1" x14ac:dyDescent="0.2">
      <c r="A86" s="101" t="s">
        <v>29</v>
      </c>
      <c r="B86" s="102"/>
      <c r="C86" s="102"/>
      <c r="D86" s="102"/>
      <c r="E86" s="103"/>
      <c r="F86" s="46">
        <f>SUM(F87:F90)</f>
        <v>234000</v>
      </c>
      <c r="G86" s="47">
        <f>SUM(G87:G89)</f>
        <v>80000</v>
      </c>
      <c r="H86" s="47">
        <f>SUM(H87:H90)</f>
        <v>314000</v>
      </c>
    </row>
    <row r="87" spans="1:8" ht="43.5" customHeight="1" x14ac:dyDescent="0.2">
      <c r="A87" s="75" t="s">
        <v>128</v>
      </c>
      <c r="B87" s="48" t="s">
        <v>30</v>
      </c>
      <c r="C87" s="49">
        <v>2210</v>
      </c>
      <c r="D87" s="21" t="s">
        <v>32</v>
      </c>
      <c r="E87" s="44" t="s">
        <v>31</v>
      </c>
      <c r="F87" s="27">
        <v>28000</v>
      </c>
      <c r="G87" s="28"/>
      <c r="H87" s="27">
        <f>F87+G87</f>
        <v>28000</v>
      </c>
    </row>
    <row r="88" spans="1:8" ht="45.75" customHeight="1" x14ac:dyDescent="0.2">
      <c r="A88" s="73" t="s">
        <v>131</v>
      </c>
      <c r="B88" s="32" t="s">
        <v>30</v>
      </c>
      <c r="C88" s="35">
        <v>2210</v>
      </c>
      <c r="D88" s="20" t="s">
        <v>60</v>
      </c>
      <c r="E88" s="21" t="s">
        <v>14</v>
      </c>
      <c r="F88" s="24">
        <v>16000</v>
      </c>
      <c r="G88" s="39"/>
      <c r="H88" s="24">
        <f t="shared" ref="H88" si="6">F88+G88</f>
        <v>16000</v>
      </c>
    </row>
    <row r="89" spans="1:8" ht="39" customHeight="1" x14ac:dyDescent="0.2">
      <c r="A89" s="73" t="s">
        <v>132</v>
      </c>
      <c r="B89" s="32" t="s">
        <v>30</v>
      </c>
      <c r="C89" s="17">
        <v>3110</v>
      </c>
      <c r="D89" s="20" t="s">
        <v>60</v>
      </c>
      <c r="E89" s="21" t="s">
        <v>14</v>
      </c>
      <c r="F89" s="24"/>
      <c r="G89" s="39">
        <v>80000</v>
      </c>
      <c r="H89" s="24">
        <f>F89+G89</f>
        <v>80000</v>
      </c>
    </row>
    <row r="90" spans="1:8" ht="33.75" customHeight="1" x14ac:dyDescent="0.2">
      <c r="A90" s="73" t="s">
        <v>135</v>
      </c>
      <c r="B90" s="31" t="s">
        <v>110</v>
      </c>
      <c r="C90" s="37">
        <v>2240</v>
      </c>
      <c r="D90" s="26" t="s">
        <v>111</v>
      </c>
      <c r="E90" s="49" t="s">
        <v>24</v>
      </c>
      <c r="F90" s="23">
        <v>190000</v>
      </c>
      <c r="G90" s="23"/>
      <c r="H90" s="23">
        <v>190000</v>
      </c>
    </row>
    <row r="91" spans="1:8" ht="41.25" customHeight="1" x14ac:dyDescent="0.3">
      <c r="A91" s="110" t="s">
        <v>35</v>
      </c>
      <c r="B91" s="111"/>
      <c r="C91" s="111"/>
      <c r="D91" s="111"/>
      <c r="E91" s="112"/>
      <c r="F91" s="50">
        <f>F6+F67+F86</f>
        <v>4425562.8000000007</v>
      </c>
      <c r="G91" s="51">
        <f>G6+G67+G86</f>
        <v>22198657.780000001</v>
      </c>
      <c r="H91" s="51">
        <f>H6+H67+H86</f>
        <v>26624220.580000002</v>
      </c>
    </row>
    <row r="92" spans="1:8" ht="23.25" customHeight="1" x14ac:dyDescent="0.3">
      <c r="A92" s="98" t="s">
        <v>143</v>
      </c>
      <c r="B92" s="98"/>
      <c r="C92" s="98"/>
      <c r="D92" s="98"/>
      <c r="E92" s="98"/>
      <c r="F92" s="98"/>
      <c r="G92" s="98"/>
      <c r="H92" s="98"/>
    </row>
    <row r="93" spans="1:8" ht="57" customHeight="1" x14ac:dyDescent="0.3">
      <c r="A93" s="59"/>
      <c r="B93" s="60"/>
      <c r="C93" s="60"/>
      <c r="D93" s="60"/>
      <c r="E93" s="60"/>
      <c r="F93" s="63"/>
      <c r="G93" s="63"/>
      <c r="H93" s="60"/>
    </row>
    <row r="94" spans="1:8" ht="51.75" customHeight="1" x14ac:dyDescent="0.2"/>
    <row r="95" spans="1:8" ht="51.75" customHeight="1" x14ac:dyDescent="0.2"/>
    <row r="96" spans="1:8" ht="51.75" customHeight="1" x14ac:dyDescent="0.2"/>
    <row r="97" spans="1:8" s="5" customFormat="1" ht="57.75" customHeight="1" x14ac:dyDescent="0.2">
      <c r="A97" s="10"/>
      <c r="B97"/>
      <c r="C97"/>
      <c r="D97"/>
      <c r="E97"/>
      <c r="F97" s="7"/>
      <c r="G97" s="7"/>
      <c r="H97"/>
    </row>
    <row r="98" spans="1:8" s="5" customFormat="1" ht="72" customHeight="1" x14ac:dyDescent="0.2">
      <c r="A98" s="10"/>
      <c r="B98"/>
      <c r="C98"/>
      <c r="D98"/>
      <c r="E98"/>
      <c r="F98" s="7"/>
      <c r="G98" s="7"/>
      <c r="H98"/>
    </row>
    <row r="99" spans="1:8" s="5" customFormat="1" ht="72" customHeight="1" x14ac:dyDescent="0.2">
      <c r="A99" s="10"/>
      <c r="B99"/>
      <c r="C99"/>
      <c r="D99"/>
      <c r="E99"/>
      <c r="F99" s="7"/>
      <c r="G99" s="7"/>
      <c r="H99"/>
    </row>
    <row r="100" spans="1:8" s="5" customFormat="1" ht="72" customHeight="1" x14ac:dyDescent="0.2">
      <c r="A100" s="10"/>
      <c r="B100"/>
      <c r="C100"/>
      <c r="D100"/>
      <c r="E100"/>
      <c r="F100" s="7"/>
      <c r="G100" s="7"/>
      <c r="H100"/>
    </row>
    <row r="101" spans="1:8" s="5" customFormat="1" ht="72" customHeight="1" x14ac:dyDescent="0.2">
      <c r="A101" s="10"/>
      <c r="B101"/>
      <c r="C101"/>
      <c r="D101"/>
      <c r="E101"/>
      <c r="F101" s="7"/>
      <c r="G101" s="7"/>
      <c r="H101"/>
    </row>
    <row r="102" spans="1:8" s="5" customFormat="1" ht="72" customHeight="1" x14ac:dyDescent="0.2">
      <c r="A102" s="10"/>
      <c r="B102"/>
      <c r="C102"/>
      <c r="D102"/>
      <c r="E102"/>
      <c r="F102" s="7"/>
      <c r="G102" s="7"/>
      <c r="H102"/>
    </row>
    <row r="103" spans="1:8" s="5" customFormat="1" ht="72" customHeight="1" x14ac:dyDescent="0.2">
      <c r="A103" s="10"/>
      <c r="B103"/>
      <c r="C103"/>
      <c r="D103"/>
      <c r="E103"/>
      <c r="F103" s="7"/>
      <c r="G103" s="7"/>
      <c r="H103"/>
    </row>
    <row r="104" spans="1:8" s="5" customFormat="1" ht="72" customHeight="1" x14ac:dyDescent="0.2">
      <c r="A104" s="10"/>
      <c r="B104"/>
      <c r="C104"/>
      <c r="D104"/>
      <c r="E104"/>
      <c r="F104" s="7"/>
      <c r="G104" s="7"/>
      <c r="H104"/>
    </row>
    <row r="105" spans="1:8" s="5" customFormat="1" ht="72" customHeight="1" x14ac:dyDescent="0.2">
      <c r="A105" s="10"/>
      <c r="B105"/>
      <c r="C105"/>
      <c r="D105"/>
      <c r="E105"/>
      <c r="F105" s="7"/>
      <c r="G105" s="7"/>
      <c r="H105"/>
    </row>
    <row r="106" spans="1:8" s="5" customFormat="1" ht="72" customHeight="1" x14ac:dyDescent="0.2">
      <c r="A106" s="10"/>
      <c r="B106"/>
      <c r="C106"/>
      <c r="D106"/>
      <c r="E106"/>
      <c r="F106" s="7"/>
      <c r="G106" s="7"/>
      <c r="H106"/>
    </row>
    <row r="107" spans="1:8" s="5" customFormat="1" ht="72" customHeight="1" x14ac:dyDescent="0.2">
      <c r="A107" s="10"/>
      <c r="B107"/>
      <c r="C107"/>
      <c r="D107"/>
      <c r="E107"/>
      <c r="F107" s="7"/>
      <c r="G107" s="7"/>
      <c r="H107"/>
    </row>
    <row r="108" spans="1:8" s="5" customFormat="1" ht="56.25" customHeight="1" x14ac:dyDescent="0.2">
      <c r="A108" s="10"/>
      <c r="B108"/>
      <c r="C108"/>
      <c r="D108"/>
      <c r="E108"/>
      <c r="F108" s="7"/>
      <c r="G108" s="7"/>
      <c r="H108"/>
    </row>
    <row r="109" spans="1:8" s="5" customFormat="1" ht="57.75" customHeight="1" x14ac:dyDescent="0.2">
      <c r="A109" s="10"/>
      <c r="B109"/>
      <c r="C109"/>
      <c r="D109"/>
      <c r="E109"/>
      <c r="F109" s="7"/>
      <c r="G109" s="7"/>
      <c r="H109"/>
    </row>
    <row r="110" spans="1:8" s="5" customFormat="1" ht="58.5" customHeight="1" x14ac:dyDescent="0.2">
      <c r="A110" s="10"/>
      <c r="B110"/>
      <c r="C110"/>
      <c r="D110"/>
      <c r="E110"/>
      <c r="F110" s="7"/>
      <c r="G110" s="7"/>
      <c r="H110"/>
    </row>
    <row r="111" spans="1:8" s="5" customFormat="1" ht="60" customHeight="1" x14ac:dyDescent="0.2">
      <c r="A111" s="10"/>
      <c r="B111"/>
      <c r="C111"/>
      <c r="D111"/>
      <c r="E111"/>
      <c r="F111" s="7"/>
      <c r="G111" s="7"/>
      <c r="H111"/>
    </row>
    <row r="112" spans="1:8" s="5" customFormat="1" ht="72" customHeight="1" x14ac:dyDescent="0.2">
      <c r="A112" s="10"/>
      <c r="B112"/>
      <c r="C112"/>
      <c r="D112"/>
      <c r="E112"/>
      <c r="F112" s="7"/>
      <c r="G112" s="7"/>
      <c r="H112"/>
    </row>
    <row r="113" spans="1:8" s="5" customFormat="1" ht="41.25" customHeight="1" x14ac:dyDescent="0.2">
      <c r="A113" s="10"/>
      <c r="B113"/>
      <c r="C113"/>
      <c r="D113"/>
      <c r="E113"/>
      <c r="F113" s="7"/>
      <c r="G113" s="7"/>
      <c r="H113"/>
    </row>
    <row r="114" spans="1:8" s="5" customFormat="1" ht="48.75" customHeight="1" x14ac:dyDescent="0.2">
      <c r="A114" s="10"/>
      <c r="B114"/>
      <c r="C114"/>
      <c r="D114"/>
      <c r="E114"/>
      <c r="F114" s="7"/>
      <c r="G114" s="7"/>
      <c r="H114"/>
    </row>
    <row r="115" spans="1:8" s="5" customFormat="1" ht="72" customHeight="1" x14ac:dyDescent="0.2">
      <c r="A115" s="10"/>
      <c r="B115"/>
      <c r="C115"/>
      <c r="D115"/>
      <c r="E115"/>
      <c r="F115" s="7"/>
      <c r="G115" s="7"/>
      <c r="H115"/>
    </row>
    <row r="116" spans="1:8" s="5" customFormat="1" ht="57.75" customHeight="1" x14ac:dyDescent="0.2">
      <c r="A116" s="10"/>
      <c r="B116"/>
      <c r="C116"/>
      <c r="D116"/>
      <c r="E116"/>
      <c r="F116" s="7"/>
      <c r="G116" s="7"/>
      <c r="H116"/>
    </row>
    <row r="117" spans="1:8" s="5" customFormat="1" ht="49.5" customHeight="1" x14ac:dyDescent="0.2">
      <c r="A117" s="10"/>
      <c r="B117"/>
      <c r="C117"/>
      <c r="D117"/>
      <c r="E117"/>
      <c r="F117" s="7"/>
      <c r="G117" s="7"/>
      <c r="H117"/>
    </row>
    <row r="118" spans="1:8" s="5" customFormat="1" ht="49.5" customHeight="1" x14ac:dyDescent="0.2">
      <c r="A118" s="10"/>
      <c r="B118"/>
      <c r="C118"/>
      <c r="D118"/>
      <c r="E118"/>
      <c r="F118" s="7"/>
      <c r="G118" s="7"/>
      <c r="H118"/>
    </row>
    <row r="119" spans="1:8" s="5" customFormat="1" ht="64.5" customHeight="1" x14ac:dyDescent="0.2">
      <c r="A119" s="10"/>
      <c r="B119"/>
      <c r="C119"/>
      <c r="D119"/>
      <c r="E119"/>
      <c r="F119" s="7"/>
      <c r="G119" s="7"/>
      <c r="H119"/>
    </row>
    <row r="120" spans="1:8" s="5" customFormat="1" ht="28.5" customHeight="1" x14ac:dyDescent="0.2">
      <c r="A120" s="10"/>
      <c r="B120"/>
      <c r="C120"/>
      <c r="D120"/>
      <c r="E120"/>
      <c r="F120" s="7"/>
      <c r="G120" s="7"/>
      <c r="H120"/>
    </row>
    <row r="121" spans="1:8" s="8" customFormat="1" ht="136.5" customHeight="1" x14ac:dyDescent="0.25">
      <c r="A121" s="10"/>
      <c r="B121"/>
      <c r="C121"/>
      <c r="D121"/>
      <c r="E121"/>
      <c r="F121" s="7"/>
      <c r="G121" s="7"/>
      <c r="H121"/>
    </row>
    <row r="122" spans="1:8" s="5" customFormat="1" x14ac:dyDescent="0.2">
      <c r="A122" s="10"/>
      <c r="B122"/>
      <c r="C122"/>
      <c r="D122"/>
      <c r="E122"/>
      <c r="F122" s="7"/>
      <c r="G122" s="7"/>
      <c r="H122"/>
    </row>
    <row r="123" spans="1:8" s="5" customFormat="1" x14ac:dyDescent="0.2">
      <c r="A123" s="10"/>
      <c r="B123"/>
      <c r="C123"/>
      <c r="D123"/>
      <c r="E123"/>
      <c r="F123" s="7"/>
      <c r="G123" s="7"/>
      <c r="H123"/>
    </row>
  </sheetData>
  <mergeCells count="7">
    <mergeCell ref="A92:H92"/>
    <mergeCell ref="G2:H2"/>
    <mergeCell ref="A3:H3"/>
    <mergeCell ref="A86:E86"/>
    <mergeCell ref="A6:E6"/>
    <mergeCell ref="A67:E67"/>
    <mergeCell ref="A91:E91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  <rowBreaks count="1" manualBreakCount="1">
    <brk id="8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2025-08-18T06:28:14Z</cp:lastPrinted>
  <dcterms:created xsi:type="dcterms:W3CDTF">2007-12-29T12:46:41Z</dcterms:created>
  <dcterms:modified xsi:type="dcterms:W3CDTF">2025-09-04T06:13:46Z</dcterms:modified>
</cp:coreProperties>
</file>