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0A9AE6E4-1EB2-4F1E-B095-D8C975085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9" i="8"/>
  <c r="E7" i="8" l="1"/>
  <c r="G23" i="8" l="1"/>
  <c r="E23" i="8"/>
  <c r="E20" i="8" s="1"/>
  <c r="G22" i="8"/>
  <c r="E22" i="8"/>
  <c r="G21" i="8" l="1"/>
  <c r="G20" i="8" s="1"/>
  <c r="F20" i="8" l="1"/>
  <c r="F5" i="8" s="1"/>
  <c r="E6" i="8" l="1"/>
  <c r="G17" i="8"/>
  <c r="G13" i="8" l="1"/>
  <c r="F24" i="8"/>
  <c r="G19" i="8" l="1"/>
  <c r="E18" i="8"/>
  <c r="E5" i="8" s="1"/>
  <c r="G16" i="8"/>
  <c r="G15" i="8"/>
  <c r="G14" i="8"/>
  <c r="G12" i="8"/>
  <c r="G11" i="8"/>
  <c r="G10" i="8"/>
  <c r="G18" i="8" l="1"/>
  <c r="G7" i="8"/>
  <c r="E24" i="8" l="1"/>
  <c r="G8" i="8"/>
  <c r="G9" i="8"/>
  <c r="G6" i="8" l="1"/>
  <c r="G5" i="8" s="1"/>
  <c r="G24" i="8" l="1"/>
</calcChain>
</file>

<file path=xl/sharedStrings.xml><?xml version="1.0" encoding="utf-8"?>
<sst xmlns="http://schemas.openxmlformats.org/spreadsheetml/2006/main" count="71" uniqueCount="54">
  <si>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</si>
  <si>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</si>
  <si>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</si>
  <si>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</si>
  <si>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</si>
  <si>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</si>
  <si>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</si>
  <si>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</si>
  <si>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</si>
  <si>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</si>
  <si>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</si>
  <si>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</si>
  <si>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</si>
  <si>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</si>
  <si>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</si>
  <si>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</si>
  <si>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</si>
  <si>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</si>
  <si>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</si>
  <si>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1.5</t>
  </si>
  <si>
    <t>0112113</t>
  </si>
  <si>
    <t>1.6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</si>
  <si>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</si>
  <si>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</si>
  <si>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</si>
  <si>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</si>
  <si>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</si>
  <si>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</si>
  <si>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</si>
  <si>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</si>
  <si>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Медико-санітарне забезпечення військовослужбовців та членів їхніх родин та родин загиблих на війні</t>
  </si>
  <si>
    <t>6</t>
  </si>
  <si>
    <t>6.1</t>
  </si>
  <si>
    <t>1.7</t>
  </si>
  <si>
    <t>Оплата інших енергоносіїв та інших комунальних послуг</t>
  </si>
  <si>
    <t>Перелік заходів на 2025 рік Цільової  програми "Здоров'я громади" Косівської міської ради Косівського району Івано-Франківської області на 2023-2025 роки</t>
  </si>
  <si>
    <t xml:space="preserve">Закупівля медикаментів, які не входять в Національний перелік Держзакупівель 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</si>
  <si>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</si>
  <si>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</si>
  <si>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</si>
  <si>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7</t>
  </si>
  <si>
    <t>7.1</t>
  </si>
  <si>
    <t>7.2</t>
  </si>
  <si>
    <t>2610/2210</t>
  </si>
  <si>
    <t>2610,               3210</t>
  </si>
  <si>
    <t>3210/3110</t>
  </si>
  <si>
    <t>Проведення поточних ремонтів приміщень, придбання матеріалів, будівельних матеріалів, інвентарю та інструментів для проведення ремонтних робіт  господарським способом, проведення капітальних ремонтів приміщень(в т.ч. ПКД, експертиза ПКД, тех.нагляд), виконання ремонтно-будівельних робіт з реконструкції та капітального ремонту приміщень лікарні для лікування військовослужбовців.Придбання обладнання та предметів довгострокового користування(в т.ч.монтаж).</t>
  </si>
  <si>
    <t>Придбання матеріалів, будівельних матеріалів, інвентарю та інструментів для проведення ремонтних робіт господарським способом для відділення амбулаторної реабілітації КНП "Косівська ЦРЛ", що знаходиться за адресою вул.Франка, 23 в місті Косові  Івано-Франківської області</t>
  </si>
  <si>
    <t xml:space="preserve">Придбання ліфта для КНП «Косівська центральна  районна лікарня» Косівської міської ради Косівського району Івано-Франківської області </t>
  </si>
  <si>
    <t>7.3</t>
  </si>
  <si>
    <t>Придбання матеріалів для проведення ремонтних робіт господарським способом санвузлів у терапевтичному відділенні</t>
  </si>
  <si>
    <t>Додаток 12</t>
  </si>
  <si>
    <t>Секретар ради                                                                Світлана МЕДВЕДЧУК</t>
  </si>
  <si>
    <t>до рішення  міської ради  від   29.08.2025р.  № 2976 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</si>
</sst>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Fill="1"/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5" fillId="0" borderId="0" xfId="0" applyFont="1" applyFill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9.5703125" style="19" customWidth="1"/>
    <col min="2" max="2" width="11.85546875" customWidth="1"/>
    <col min="3" max="3" width="16.42578125" customWidth="1"/>
    <col min="4" max="4" width="86.42578125" customWidth="1"/>
    <col min="5" max="5" width="21.85546875" style="15" customWidth="1"/>
    <col min="6" max="6" width="20.42578125" style="15" customWidth="1"/>
    <col min="7" max="7" width="27.5703125" customWidth="1"/>
  </cols>
  <sheetData>
    <row r="1" spans="1:7" ht="15.75" customHeight="1" x14ac:dyDescent="0.25">
      <c r="A1" s="18"/>
      <c r="B1" s="5"/>
      <c r="C1" s="5"/>
      <c r="D1" s="5"/>
      <c r="E1" s="13"/>
      <c r="F1" s="13"/>
      <c r="G1" s="4" t="s">
        <v>51</v>
      </c>
    </row>
    <row r="2" spans="1:7" s="1" customFormat="1" ht="67.5" customHeight="1" x14ac:dyDescent="0.3">
      <c r="A2" s="19"/>
      <c r="D2" s="2"/>
      <c r="E2" s="14"/>
      <c r="F2" s="56" t="s">
        <v>53</v>
      </c>
      <c r="G2" s="56"/>
    </row>
    <row r="3" spans="1:7" ht="51" customHeight="1" x14ac:dyDescent="0.2">
      <c r="A3" s="58" t="s">
        <v>35</v>
      </c>
      <c r="B3" s="58"/>
      <c r="C3" s="58"/>
      <c r="D3" s="58"/>
      <c r="E3" s="58"/>
      <c r="F3" s="58"/>
      <c r="G3" s="58"/>
    </row>
    <row r="4" spans="1:7" ht="126" customHeight="1" x14ac:dyDescent="0.2">
      <c r="A4" s="20" t="s">
        <v>0</v>
      </c>
      <c r="B4" s="26" t="s">
        <v>4</v>
      </c>
      <c r="C4" s="6" t="s">
        <v>5</v>
      </c>
      <c r="D4" s="7" t="s">
        <v>7</v>
      </c>
      <c r="E4" s="7" t="s">
        <v>2</v>
      </c>
      <c r="F4" s="7" t="s">
        <v>6</v>
      </c>
      <c r="G4" s="8" t="s">
        <v>3</v>
      </c>
    </row>
    <row r="5" spans="1:7" ht="51.75" customHeight="1" x14ac:dyDescent="0.2">
      <c r="A5" s="62" t="s">
        <v>8</v>
      </c>
      <c r="B5" s="62"/>
      <c r="C5" s="62"/>
      <c r="D5" s="62"/>
      <c r="E5" s="3">
        <f>E6+E14+E15+E16+E18+E17+E20</f>
        <v>11204485.460000001</v>
      </c>
      <c r="F5" s="3">
        <f>F20</f>
        <v>600000</v>
      </c>
      <c r="G5" s="3">
        <f>G6+G14+G15+G16+G18+G17+G20</f>
        <v>11804485.460000001</v>
      </c>
    </row>
    <row r="6" spans="1:7" s="12" customFormat="1" ht="41.25" customHeight="1" x14ac:dyDescent="0.2">
      <c r="A6" s="10">
        <v>1</v>
      </c>
      <c r="B6" s="9"/>
      <c r="C6" s="10">
        <v>2610</v>
      </c>
      <c r="D6" s="23" t="s">
        <v>9</v>
      </c>
      <c r="E6" s="16">
        <f>SUM(E7:E13)</f>
        <v>10004485.460000001</v>
      </c>
      <c r="F6" s="16"/>
      <c r="G6" s="16">
        <f t="shared" ref="G6:G19" si="0">E6+F6</f>
        <v>10004485.460000001</v>
      </c>
    </row>
    <row r="7" spans="1:7" s="12" customFormat="1" ht="39.75" customHeight="1" x14ac:dyDescent="0.2">
      <c r="A7" s="9" t="s">
        <v>13</v>
      </c>
      <c r="B7" s="9" t="s">
        <v>10</v>
      </c>
      <c r="C7" s="10">
        <v>2271</v>
      </c>
      <c r="D7" s="46" t="s">
        <v>11</v>
      </c>
      <c r="E7" s="47">
        <f>2504700+510800+118700+454085.46-454085.46</f>
        <v>3134200</v>
      </c>
      <c r="F7" s="16"/>
      <c r="G7" s="16">
        <f t="shared" si="0"/>
        <v>3134200</v>
      </c>
    </row>
    <row r="8" spans="1:7" s="12" customFormat="1" ht="60.75" customHeight="1" x14ac:dyDescent="0.2">
      <c r="A8" s="45" t="s">
        <v>14</v>
      </c>
      <c r="B8" s="45" t="s">
        <v>10</v>
      </c>
      <c r="C8" s="44">
        <v>2272</v>
      </c>
      <c r="D8" s="44" t="s">
        <v>12</v>
      </c>
      <c r="E8" s="43">
        <f>573300+100000+100000</f>
        <v>773300</v>
      </c>
      <c r="F8" s="43"/>
      <c r="G8" s="43">
        <f t="shared" si="0"/>
        <v>773300</v>
      </c>
    </row>
    <row r="9" spans="1:7" s="12" customFormat="1" ht="64.5" customHeight="1" x14ac:dyDescent="0.2">
      <c r="A9" s="45" t="s">
        <v>15</v>
      </c>
      <c r="B9" s="45" t="s">
        <v>10</v>
      </c>
      <c r="C9" s="44">
        <v>2273</v>
      </c>
      <c r="D9" s="44" t="s">
        <v>16</v>
      </c>
      <c r="E9" s="43">
        <f>3950900-118700+354085.46+500000</f>
        <v>4686285.46</v>
      </c>
      <c r="F9" s="43"/>
      <c r="G9" s="43">
        <f t="shared" si="0"/>
        <v>4686285.46</v>
      </c>
    </row>
    <row r="10" spans="1:7" s="12" customFormat="1" ht="64.5" customHeight="1" x14ac:dyDescent="0.2">
      <c r="A10" s="9" t="s">
        <v>18</v>
      </c>
      <c r="B10" s="9" t="s">
        <v>10</v>
      </c>
      <c r="C10" s="10">
        <v>2274</v>
      </c>
      <c r="D10" s="11" t="s">
        <v>17</v>
      </c>
      <c r="E10" s="16">
        <v>741000</v>
      </c>
      <c r="F10" s="16"/>
      <c r="G10" s="16">
        <f t="shared" si="0"/>
        <v>741000</v>
      </c>
    </row>
    <row r="11" spans="1:7" s="12" customFormat="1" ht="64.5" customHeight="1" x14ac:dyDescent="0.2">
      <c r="A11" s="9" t="s">
        <v>19</v>
      </c>
      <c r="B11" s="9" t="s">
        <v>20</v>
      </c>
      <c r="C11" s="10">
        <v>2273</v>
      </c>
      <c r="D11" s="11" t="s">
        <v>16</v>
      </c>
      <c r="E11" s="16">
        <v>264800</v>
      </c>
      <c r="F11" s="16"/>
      <c r="G11" s="16">
        <f t="shared" si="0"/>
        <v>264800</v>
      </c>
    </row>
    <row r="12" spans="1:7" s="12" customFormat="1" ht="64.5" customHeight="1" x14ac:dyDescent="0.2">
      <c r="A12" s="9" t="s">
        <v>21</v>
      </c>
      <c r="B12" s="9" t="s">
        <v>20</v>
      </c>
      <c r="C12" s="10">
        <v>2274</v>
      </c>
      <c r="D12" s="11" t="s">
        <v>17</v>
      </c>
      <c r="E12" s="16">
        <v>304900</v>
      </c>
      <c r="F12" s="16"/>
      <c r="G12" s="16">
        <f t="shared" si="0"/>
        <v>304900</v>
      </c>
    </row>
    <row r="13" spans="1:7" s="12" customFormat="1" ht="64.5" customHeight="1" x14ac:dyDescent="0.2">
      <c r="A13" s="9" t="s">
        <v>33</v>
      </c>
      <c r="B13" s="9" t="s">
        <v>20</v>
      </c>
      <c r="C13" s="10">
        <v>2275</v>
      </c>
      <c r="D13" s="11" t="s">
        <v>34</v>
      </c>
      <c r="E13" s="16">
        <v>100000</v>
      </c>
      <c r="F13" s="16"/>
      <c r="G13" s="16">
        <f t="shared" si="0"/>
        <v>100000</v>
      </c>
    </row>
    <row r="14" spans="1:7" s="12" customFormat="1" ht="89.25" customHeight="1" x14ac:dyDescent="0.2">
      <c r="A14" s="9" t="s">
        <v>22</v>
      </c>
      <c r="B14" s="9" t="s">
        <v>23</v>
      </c>
      <c r="C14" s="10" t="s">
        <v>38</v>
      </c>
      <c r="D14" s="23" t="s">
        <v>28</v>
      </c>
      <c r="E14" s="16">
        <v>540000</v>
      </c>
      <c r="F14" s="16"/>
      <c r="G14" s="16">
        <f t="shared" si="0"/>
        <v>540000</v>
      </c>
    </row>
    <row r="15" spans="1:7" s="12" customFormat="1" ht="62.25" customHeight="1" x14ac:dyDescent="0.2">
      <c r="A15" s="9" t="s">
        <v>24</v>
      </c>
      <c r="B15" s="9" t="s">
        <v>23</v>
      </c>
      <c r="C15" s="10" t="s">
        <v>38</v>
      </c>
      <c r="D15" s="22" t="s">
        <v>25</v>
      </c>
      <c r="E15" s="16">
        <v>74000</v>
      </c>
      <c r="F15" s="16"/>
      <c r="G15" s="16">
        <f t="shared" si="0"/>
        <v>74000</v>
      </c>
    </row>
    <row r="16" spans="1:7" s="12" customFormat="1" ht="62.25" customHeight="1" x14ac:dyDescent="0.2">
      <c r="A16" s="9" t="s">
        <v>26</v>
      </c>
      <c r="B16" s="9" t="s">
        <v>23</v>
      </c>
      <c r="C16" s="10" t="s">
        <v>38</v>
      </c>
      <c r="D16" s="22" t="s">
        <v>27</v>
      </c>
      <c r="E16" s="16">
        <v>190000</v>
      </c>
      <c r="F16" s="16"/>
      <c r="G16" s="16">
        <f t="shared" si="0"/>
        <v>190000</v>
      </c>
    </row>
    <row r="17" spans="1:7" s="12" customFormat="1" ht="62.25" customHeight="1" x14ac:dyDescent="0.2">
      <c r="A17" s="9" t="s">
        <v>29</v>
      </c>
      <c r="B17" s="9" t="s">
        <v>23</v>
      </c>
      <c r="C17" s="10" t="s">
        <v>39</v>
      </c>
      <c r="D17" s="22" t="s">
        <v>37</v>
      </c>
      <c r="E17" s="16">
        <v>46000</v>
      </c>
      <c r="F17" s="16"/>
      <c r="G17" s="16">
        <f t="shared" si="0"/>
        <v>46000</v>
      </c>
    </row>
    <row r="18" spans="1:7" s="12" customFormat="1" ht="62.25" customHeight="1" x14ac:dyDescent="0.2">
      <c r="A18" s="9" t="s">
        <v>31</v>
      </c>
      <c r="B18" s="9"/>
      <c r="C18" s="10">
        <v>2610</v>
      </c>
      <c r="D18" s="22" t="s">
        <v>30</v>
      </c>
      <c r="E18" s="16">
        <f>SUM(E19:E19)</f>
        <v>50000</v>
      </c>
      <c r="F18" s="16"/>
      <c r="G18" s="16">
        <f t="shared" si="0"/>
        <v>50000</v>
      </c>
    </row>
    <row r="19" spans="1:7" s="12" customFormat="1" ht="62.25" customHeight="1" x14ac:dyDescent="0.2">
      <c r="A19" s="9" t="s">
        <v>32</v>
      </c>
      <c r="B19" s="9" t="s">
        <v>23</v>
      </c>
      <c r="C19" s="34">
        <v>2220</v>
      </c>
      <c r="D19" s="41" t="s">
        <v>36</v>
      </c>
      <c r="E19" s="16">
        <v>50000</v>
      </c>
      <c r="F19" s="16"/>
      <c r="G19" s="16">
        <f t="shared" si="0"/>
        <v>50000</v>
      </c>
    </row>
    <row r="20" spans="1:7" s="12" customFormat="1" ht="150" customHeight="1" x14ac:dyDescent="0.2">
      <c r="A20" s="33" t="s">
        <v>40</v>
      </c>
      <c r="B20" s="33"/>
      <c r="C20" s="10" t="s">
        <v>44</v>
      </c>
      <c r="D20" s="42" t="s">
        <v>46</v>
      </c>
      <c r="E20" s="39">
        <f>E21+E23+E22</f>
        <v>300000</v>
      </c>
      <c r="F20" s="37">
        <f>F21+F23</f>
        <v>600000</v>
      </c>
      <c r="G20" s="37">
        <f>G21+G23+G22</f>
        <v>900000</v>
      </c>
    </row>
    <row r="21" spans="1:7" s="12" customFormat="1" ht="48" customHeight="1" x14ac:dyDescent="0.3">
      <c r="A21" s="31" t="s">
        <v>41</v>
      </c>
      <c r="B21" s="31" t="s">
        <v>10</v>
      </c>
      <c r="C21" s="36" t="s">
        <v>45</v>
      </c>
      <c r="D21" s="38" t="s">
        <v>48</v>
      </c>
      <c r="E21" s="40"/>
      <c r="F21" s="32">
        <v>600000</v>
      </c>
      <c r="G21" s="32">
        <f>E21+F21</f>
        <v>600000</v>
      </c>
    </row>
    <row r="22" spans="1:7" s="12" customFormat="1" ht="92.25" customHeight="1" x14ac:dyDescent="0.3">
      <c r="A22" s="48" t="s">
        <v>42</v>
      </c>
      <c r="B22" s="48" t="s">
        <v>10</v>
      </c>
      <c r="C22" s="49" t="s">
        <v>43</v>
      </c>
      <c r="D22" s="50" t="s">
        <v>47</v>
      </c>
      <c r="E22" s="51">
        <f>300000-115000</f>
        <v>185000</v>
      </c>
      <c r="F22" s="52"/>
      <c r="G22" s="52">
        <f>300000-115000</f>
        <v>185000</v>
      </c>
    </row>
    <row r="23" spans="1:7" s="12" customFormat="1" ht="69" customHeight="1" x14ac:dyDescent="0.2">
      <c r="A23" s="53" t="s">
        <v>49</v>
      </c>
      <c r="B23" s="53" t="s">
        <v>10</v>
      </c>
      <c r="C23" s="46" t="s">
        <v>43</v>
      </c>
      <c r="D23" s="54" t="s">
        <v>50</v>
      </c>
      <c r="E23" s="55">
        <f>115000</f>
        <v>115000</v>
      </c>
      <c r="F23" s="47"/>
      <c r="G23" s="47">
        <f>115000</f>
        <v>115000</v>
      </c>
    </row>
    <row r="24" spans="1:7" s="12" customFormat="1" ht="28.5" customHeight="1" x14ac:dyDescent="0.3">
      <c r="A24" s="59" t="s">
        <v>1</v>
      </c>
      <c r="B24" s="60"/>
      <c r="C24" s="60"/>
      <c r="D24" s="61"/>
      <c r="E24" s="35">
        <f>E5</f>
        <v>11204485.460000001</v>
      </c>
      <c r="F24" s="35">
        <f>F5</f>
        <v>600000</v>
      </c>
      <c r="G24" s="35">
        <f>G5</f>
        <v>11804485.460000001</v>
      </c>
    </row>
    <row r="25" spans="1:7" s="12" customFormat="1" ht="43.5" customHeight="1" x14ac:dyDescent="0.3">
      <c r="A25" s="64" t="s">
        <v>52</v>
      </c>
      <c r="B25" s="64"/>
      <c r="C25" s="64"/>
      <c r="D25" s="64"/>
      <c r="E25" s="64"/>
      <c r="F25" s="64"/>
      <c r="G25" s="64"/>
    </row>
    <row r="26" spans="1:7" s="17" customFormat="1" ht="20.25" customHeight="1" x14ac:dyDescent="0.3">
      <c r="A26" s="27"/>
      <c r="B26" s="63"/>
      <c r="C26" s="63"/>
      <c r="D26" s="27"/>
      <c r="E26" s="27"/>
      <c r="F26" s="27"/>
      <c r="G26" s="27"/>
    </row>
    <row r="27" spans="1:7" s="17" customFormat="1" ht="20.25" customHeight="1" x14ac:dyDescent="0.3">
      <c r="A27" s="27"/>
      <c r="B27" s="28"/>
      <c r="C27" s="28"/>
      <c r="D27" s="27"/>
      <c r="E27" s="29"/>
      <c r="F27" s="27"/>
      <c r="G27" s="27"/>
    </row>
    <row r="28" spans="1:7" s="12" customFormat="1" ht="18.75" x14ac:dyDescent="0.3">
      <c r="A28" s="19"/>
      <c r="B28" s="57"/>
      <c r="C28" s="57"/>
      <c r="E28" s="30"/>
      <c r="F28" s="21"/>
    </row>
    <row r="29" spans="1:7" s="12" customFormat="1" ht="18.75" x14ac:dyDescent="0.3">
      <c r="A29" s="24"/>
      <c r="B29" s="24"/>
      <c r="D29" s="25"/>
      <c r="E29" s="21"/>
      <c r="F29" s="21"/>
    </row>
  </sheetData>
  <mergeCells count="7">
    <mergeCell ref="F2:G2"/>
    <mergeCell ref="B28:C28"/>
    <mergeCell ref="A3:G3"/>
    <mergeCell ref="A24:D24"/>
    <mergeCell ref="A5:D5"/>
    <mergeCell ref="B26:C26"/>
    <mergeCell ref="A25:G25"/>
  </mergeCells>
  <pageMargins left="0.23622047244094491" right="0.23622047244094491" top="0.35433070866141736" bottom="0.35433070866141736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2025-08-18T06:30:12Z</cp:lastPrinted>
  <dcterms:created xsi:type="dcterms:W3CDTF">2007-12-29T12:46:41Z</dcterms:created>
  <dcterms:modified xsi:type="dcterms:W3CDTF">2025-09-04T06:16:23Z</dcterms:modified>
</cp:coreProperties>
</file>