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/>
  </bookViews>
  <sheets>
    <sheet name="Додаток 6" sheetId="8" r:id="rId1"/>
  </sheets>
  <definedNames>
    <definedName name="_xlnm.Print_Area" localSheetId="0">'Додаток 6'!$A$1:$H$57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8" l="1"/>
  <c r="H17" i="8"/>
  <c r="H11" i="8"/>
  <c r="H8" i="8"/>
  <c r="H9" i="8"/>
  <c r="H10" i="8"/>
  <c r="H12" i="8"/>
  <c r="H7" i="8"/>
  <c r="H16" i="8" l="1"/>
  <c r="H20" i="8"/>
  <c r="H14" i="8"/>
  <c r="G45" i="8" l="1"/>
  <c r="F6" i="8" l="1"/>
  <c r="H37" i="8"/>
  <c r="G37" i="8"/>
  <c r="F39" i="8" l="1"/>
  <c r="G39" i="8"/>
  <c r="G52" i="8" l="1"/>
  <c r="F52" i="8"/>
  <c r="H55" i="8"/>
  <c r="H54" i="8"/>
  <c r="H50" i="8" l="1"/>
  <c r="H42" i="8"/>
  <c r="H40" i="8"/>
  <c r="H34" i="8"/>
  <c r="H18" i="8"/>
  <c r="G25" i="8"/>
  <c r="H15" i="8"/>
  <c r="H23" i="8"/>
  <c r="H22" i="8"/>
  <c r="H35" i="8"/>
  <c r="G26" i="8" l="1"/>
  <c r="G6" i="8" s="1"/>
  <c r="H53" i="8" l="1"/>
  <c r="H52" i="8" s="1"/>
  <c r="H46" i="8"/>
  <c r="H48" i="8"/>
  <c r="H49" i="8"/>
  <c r="H43" i="8"/>
  <c r="H25" i="8"/>
  <c r="H26" i="8"/>
  <c r="H29" i="8"/>
  <c r="H33" i="8"/>
  <c r="H38" i="8"/>
  <c r="H19" i="8"/>
  <c r="H39" i="8" l="1"/>
  <c r="G56" i="8" l="1"/>
  <c r="F56" i="8" l="1"/>
  <c r="H6" i="8"/>
  <c r="H56" i="8" s="1"/>
</calcChain>
</file>

<file path=xl/sharedStrings.xml><?xml version="1.0" encoding="utf-8"?>
<sst xmlns="http://schemas.openxmlformats.org/spreadsheetml/2006/main" count="169" uniqueCount="98">
  <si>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</si>
  <si>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</si>
  <si>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</si>
  <si>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</si>
  <si>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</si>
  <si>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</si>
  <si>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</si>
  <si>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</si>
  <si>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</si>
  <si>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</si>
  <si>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0116030</t>
  </si>
  <si>
    <t>Косівська громада</t>
  </si>
  <si>
    <t>0117442</t>
  </si>
  <si>
    <t>Придбання дорожніх знаків</t>
  </si>
  <si>
    <t>с.Пістинь</t>
  </si>
  <si>
    <t>0117330</t>
  </si>
  <si>
    <t>с. Старий Косів</t>
  </si>
  <si>
    <t>Перелік заходів на 2025 рік "Програми соціально-економічного та культурного розвитку Косівської міської ради на 2021-2026 роки"</t>
  </si>
  <si>
    <t>Нове будівництво навчального корпусу  ліцею на вул. Миру в с. Старий Косів Косівської територіальної громади, Косівського району, Івано-Франківської області. Завершення будівництва (проведення комплексної експертизи робочого проекту)</t>
  </si>
  <si>
    <t>Схема організації дорожнього руху для облаштування перехрестя у с.Пістинь, Косівського району Івано-Франківської області (Р-24 км 86+330)</t>
  </si>
  <si>
    <t>с.Соколівка</t>
  </si>
  <si>
    <t>Утримання мережі вуличного освітлення в с.Соколівка, Косівського району, Івано-Франківської області</t>
  </si>
  <si>
    <t>Капітальний ремонт споруд дорожнього водовідводу  по вулиці Поліна в селі Соколівка Косівського району Івано-Франківської області</t>
  </si>
  <si>
    <t>0110180</t>
  </si>
  <si>
    <t>м.Косів</t>
  </si>
  <si>
    <t>Відділ освіти Косівської міської ради</t>
  </si>
  <si>
    <t>0611021</t>
  </si>
  <si>
    <t>0611010</t>
  </si>
  <si>
    <t>с.Яворів</t>
  </si>
  <si>
    <t>Відділ культури і туризму Косівської міської ради</t>
  </si>
  <si>
    <t>1014060</t>
  </si>
  <si>
    <t>с.Микитинці</t>
  </si>
  <si>
    <t>Придбання тенісних столів для будинку культури села Микитинці</t>
  </si>
  <si>
    <t>Капітальний ремонт каналізації та системи водовідведення у Пістинському ліцеї</t>
  </si>
  <si>
    <t>Капітальний ремонт каналізації та системи водовідведення у Яворівському ЗДО "Гуцулята"</t>
  </si>
  <si>
    <t>Капітальний ремонт приміщень цеху гарячого приготування їжі та службово-побутової зони харчоблоку Косівського ліцею № 1 ім.Я Мудрого"</t>
  </si>
  <si>
    <t xml:space="preserve">Всього </t>
  </si>
  <si>
    <t>Придбання захисних гратів для вікон та дверей, обладнання для забезпечення викладання предмета "Захист України" (меблі) у Косівському ліцеї №2 ім.М.Павлика.</t>
  </si>
  <si>
    <t>Поточний ремонт споруд дорожнього водовідводу   по вул.Блудівка в с. Соколівка Косівської міської ради</t>
  </si>
  <si>
    <t>Поточний ремонт споруд дорожнього водовідводу   на прис. Берег в с. Соколівка Косівської міської ради</t>
  </si>
  <si>
    <t>Нове будівництво скейт-парку по вулиці  Грушевського у місті Косів Косівської територіальної громади Косівського району  Івано-Франківської області</t>
  </si>
  <si>
    <t>Розробка проєктної документації з просторового (ландшафтного) планування території біля Центру Карпатської культури у м.Косів по вул.Горбового, 5/2</t>
  </si>
  <si>
    <t>Технічне обслуговування внутрішніх мереж водопостачання Соколівської гімназії</t>
  </si>
  <si>
    <t>Придбання обладнання для приміщень цеху гарячого приготування їжі та службово-побутової зони харчоблоку Косівського ліцею № 1 ім.Я Мудрого"</t>
  </si>
  <si>
    <t>Капітальний ремонт споруд дорожнього водовідводу  в селі Соколівка прис. Річка Косівської міської ради</t>
  </si>
  <si>
    <t>с.Старий Косів</t>
  </si>
  <si>
    <t>Капітальний ремонт споруд дорожнього водовідводу по вул.Село-1(біля господарства Лосюка Я.М.)  в селі Річка Косівської міської ради</t>
  </si>
  <si>
    <t>с.Річка</t>
  </si>
  <si>
    <t>Капітальний ремонт споруд дорожнього водовідводу по вул.Село-1 в селі Річка Косівської міської ради</t>
  </si>
  <si>
    <t>Капітальний ремонт дороги та благоустрій території біля ЦКК по вул.Горбового в м.Косів Косівської міської ради</t>
  </si>
  <si>
    <t xml:space="preserve">м.Косів </t>
  </si>
  <si>
    <t>Капітальний ремонт споруд дорожнього водовідводу   по вул. Франка в с.Вербовець Косівської міської ради</t>
  </si>
  <si>
    <t>с.Вербовець</t>
  </si>
  <si>
    <t>0110150</t>
  </si>
  <si>
    <t>Капітальний ремонт частини  адміністративного приміщення Смоднянського старостинського округу Косівської міської ради для облаштування простору із надання послуг з психологічної підтримки та соціального захисту дітей</t>
  </si>
  <si>
    <t>с.Смодна</t>
  </si>
  <si>
    <t>Капітальний ремонт автономних очисних споруд в ЗДО "Казка", в с.Шешори Косівської міської ради (в тому числі виготовлення проектно-кошторисної документації та послуги технічного нагляду)</t>
  </si>
  <si>
    <t>с.Шешори</t>
  </si>
  <si>
    <t xml:space="preserve">Придбання матеріалів (постільної білизни) для Пістинського ЗДО "Дзвіночок" </t>
  </si>
  <si>
    <t xml:space="preserve">Придбання меблів та обладнання для шкільної їдальні Шешорської гімназії </t>
  </si>
  <si>
    <t>Закупівля будівельних матеріалів для проведення ремонтних робіт господарським способом з метою підготовки закладів освіти до нового навчального року</t>
  </si>
  <si>
    <t>Капітальний ремонт частини нежитлової будівлі, яка розташована по вулиці Лесі Українки 55/2 в селі Старий Косів Косівської міської ради</t>
  </si>
  <si>
    <t>Придбання кондиціонерів для обігріву приміщення   будинку культури села Пістинь</t>
  </si>
  <si>
    <t>0617330</t>
  </si>
  <si>
    <t>Підготовка об'єкта до опалювального сезону "Нове будівництво зовнішніх мереж теплопостачання Вербовецької гімназії Косівської міської ради по вул.Миру у селах Вербовець та Старий Косів Косівської міської територіальної громади Косівського району Івано-Франківської області"</t>
  </si>
  <si>
    <t>Поточний ремонт дорожнього покриття по вул.  Франка- Над Гуком-Туристична в м. Косів Косівської міської  ради</t>
  </si>
  <si>
    <t>Поточний ремонт дорожнього покриття по вул. Бандери-Шевченка в м. Косів Косівської міської  ради</t>
  </si>
  <si>
    <t>Поточний ремонт дорожнього покриття по вул. Стефурака-Лісна-Середня-Павлика в м. Косові Косівської міської  ради</t>
  </si>
  <si>
    <t>Капітальний ремонт споруд дорожнього водовідводу   по вул. Івасюка  в м.Косові  Косівської міської ради</t>
  </si>
  <si>
    <t>Поточний ремонт дорожнього покриття дороги Пістинь- Космач в межах сіл Пістинь- Шешори Косівської міської ради</t>
  </si>
  <si>
    <t>Пістинь, Шешори</t>
  </si>
  <si>
    <t>Придбання матеріалів для проведення ремонтних робіт господарським способом пішохідного моста в с.Соколівка Косівської міської ради</t>
  </si>
  <si>
    <t xml:space="preserve">Розробка проєктної документації з просторового (ландшафтного) планування території спорткомплексу по вул.Дружби в м.Косів Косівської міської ради </t>
  </si>
  <si>
    <t>Капітальний ремонт приміщень харчоблоку Косівського ліцею №2 ім.Павлика Косівської міської ради Косівського району Івано-Франківської області</t>
  </si>
  <si>
    <t>Поточний ремонт дорожнього покриття по вул.  Ірчана-Хмельницького-Гоголя-Л.Українки-Грушевського в м. Косів Косівської міської  ради</t>
  </si>
  <si>
    <t>40</t>
  </si>
  <si>
    <t>Капітальний ремонт системи водовідведення та відмостки біля корпусу №2 КНП "Косівська ЦРЛ" в м.Косові,   Косівської міської ради</t>
  </si>
  <si>
    <t xml:space="preserve">Капітальний ремонт тротуару та паркувальної зони на  Майдані Незалежності (біля Ощад банку) в м.Косові, Косівської міської ради </t>
  </si>
  <si>
    <t xml:space="preserve">Капітальний ремонт дорожнього покриття по вул.Івасюка в м.Косові Косівської міської ради </t>
  </si>
  <si>
    <t xml:space="preserve">Капітальний ремонт дорожнього покриття по вул.Л.Українки в с.Черганівка Косівської міської ради </t>
  </si>
  <si>
    <t>с.Черганівка</t>
  </si>
  <si>
    <t>Капітальний ремонт дорожнього покриття вулиці Молодіжна (від перехрестя вулиць Лесі Українки та Молодіжна) у селі Смодна  Косівської територіальної громади</t>
  </si>
  <si>
    <t>41</t>
  </si>
  <si>
    <t>42</t>
  </si>
  <si>
    <t>43</t>
  </si>
  <si>
    <t>44</t>
  </si>
  <si>
    <t>45</t>
  </si>
  <si>
    <t>46</t>
  </si>
  <si>
    <t>Поточний ремонт дорожнього покриття по вул. Незалежності в м. Косові Косівської міської  ради</t>
  </si>
  <si>
    <t>Поточний ремонт дорожнього покриття по вул. Попова- Небесної Сотні в м. Косові Косівської міської  ради</t>
  </si>
  <si>
    <t>Додаток 2</t>
  </si>
  <si>
    <t>Капітальний ремонт перехрестя у с.Пістинь, Косівського району Івано-Франківської області (Р- 24 км 86+330)</t>
  </si>
  <si>
    <t>37</t>
  </si>
  <si>
    <t>47</t>
  </si>
  <si>
    <t>36</t>
  </si>
  <si>
    <t>39</t>
  </si>
  <si>
    <t>Секретар ради                                                                Світлана МЕДВЕДЧУК</t>
  </si>
  <si>
    <t>до рішення  міської ради  від   27.05.2025р.  №  -/2025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</si>
</sst>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₴_-;\-* #,##0.00\ _₴_-;_-* &quot;-&quot;??\ _₴_-;_-@_-"/>
  </numFmts>
  <fonts count="19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7" fillId="0" borderId="2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wrapText="1"/>
    </xf>
    <xf numFmtId="0" fontId="17" fillId="0" borderId="3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4" fontId="0" fillId="0" borderId="0" xfId="0" applyNumberFormat="1"/>
    <xf numFmtId="0" fontId="15" fillId="0" borderId="1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view="pageBreakPreview" zoomScale="80" zoomScaleNormal="100" zoomScaleSheetLayoutView="80" workbookViewId="0">
      <pane ySplit="5" topLeftCell="A54" activePane="bottomLeft" state="frozen"/>
      <selection pane="bottomLeft" activeCell="G2" sqref="G2:H2"/>
    </sheetView>
  </sheetViews>
  <sheetFormatPr defaultRowHeight="12.75" x14ac:dyDescent="0.2"/>
  <cols>
    <col min="1" max="1" width="5.28515625" style="18" customWidth="1"/>
    <col min="2" max="2" width="13.140625" customWidth="1"/>
    <col min="3" max="3" width="11.140625" customWidth="1"/>
    <col min="4" max="4" width="71" customWidth="1"/>
    <col min="5" max="5" width="16" customWidth="1"/>
    <col min="6" max="6" width="18.7109375" style="15" customWidth="1"/>
    <col min="7" max="7" width="22.140625" style="15" customWidth="1"/>
    <col min="8" max="8" width="22.28515625" customWidth="1"/>
    <col min="12" max="12" width="13.5703125" bestFit="1" customWidth="1"/>
  </cols>
  <sheetData>
    <row r="1" spans="1:8" ht="15.75" customHeight="1" x14ac:dyDescent="0.25">
      <c r="A1" s="17"/>
      <c r="B1" s="7"/>
      <c r="C1" s="7"/>
      <c r="D1" s="7"/>
      <c r="E1" s="7"/>
      <c r="F1" s="13"/>
      <c r="G1" s="13"/>
      <c r="H1" s="6" t="s">
        <v>90</v>
      </c>
    </row>
    <row r="2" spans="1:8" s="1" customFormat="1" ht="86.25" customHeight="1" x14ac:dyDescent="0.3">
      <c r="A2" s="18"/>
      <c r="D2" s="3"/>
      <c r="E2" s="2"/>
      <c r="F2" s="14"/>
      <c r="G2" s="79" t="s">
        <v>97</v>
      </c>
      <c r="H2" s="79"/>
    </row>
    <row r="3" spans="1:8" ht="51.75" customHeight="1" x14ac:dyDescent="0.2">
      <c r="A3" s="80" t="s">
        <v>17</v>
      </c>
      <c r="B3" s="80"/>
      <c r="C3" s="80"/>
      <c r="D3" s="80"/>
      <c r="E3" s="80"/>
      <c r="F3" s="80"/>
      <c r="G3" s="80"/>
      <c r="H3" s="80"/>
    </row>
    <row r="4" spans="1:8" ht="22.5" customHeight="1" x14ac:dyDescent="0.3">
      <c r="A4" s="19"/>
      <c r="B4" s="4"/>
      <c r="C4" s="4"/>
      <c r="D4" s="4"/>
      <c r="E4" s="4"/>
      <c r="F4" s="5"/>
      <c r="G4" s="5"/>
      <c r="H4" s="11" t="s">
        <v>9</v>
      </c>
    </row>
    <row r="5" spans="1:8" ht="123.75" customHeight="1" x14ac:dyDescent="0.2">
      <c r="A5" s="20" t="s">
        <v>0</v>
      </c>
      <c r="B5" s="8" t="s">
        <v>3</v>
      </c>
      <c r="C5" s="8" t="s">
        <v>4</v>
      </c>
      <c r="D5" s="9" t="s">
        <v>6</v>
      </c>
      <c r="E5" s="9" t="s">
        <v>5</v>
      </c>
      <c r="F5" s="9" t="s">
        <v>1</v>
      </c>
      <c r="G5" s="9" t="s">
        <v>8</v>
      </c>
      <c r="H5" s="10" t="s">
        <v>2</v>
      </c>
    </row>
    <row r="6" spans="1:8" ht="35.25" customHeight="1" x14ac:dyDescent="0.2">
      <c r="A6" s="84" t="s">
        <v>7</v>
      </c>
      <c r="B6" s="85"/>
      <c r="C6" s="85"/>
      <c r="D6" s="85"/>
      <c r="E6" s="86"/>
      <c r="F6" s="21">
        <f>SUM(F7:F38)</f>
        <v>1773595</v>
      </c>
      <c r="G6" s="21">
        <f>SUM(G7:G38)</f>
        <v>8903100.8000000007</v>
      </c>
      <c r="H6" s="21">
        <f t="shared" ref="H6:H23" si="0">F6+G6</f>
        <v>10676695.800000001</v>
      </c>
    </row>
    <row r="7" spans="1:8" ht="54" customHeight="1" x14ac:dyDescent="0.2">
      <c r="A7" s="22">
        <v>1</v>
      </c>
      <c r="B7" s="23" t="s">
        <v>12</v>
      </c>
      <c r="C7" s="24">
        <v>2240</v>
      </c>
      <c r="D7" s="25" t="s">
        <v>74</v>
      </c>
      <c r="E7" s="25" t="s">
        <v>24</v>
      </c>
      <c r="F7" s="28">
        <v>150500</v>
      </c>
      <c r="G7" s="30"/>
      <c r="H7" s="28">
        <f>F7+G7</f>
        <v>150500</v>
      </c>
    </row>
    <row r="8" spans="1:8" ht="59.25" customHeight="1" x14ac:dyDescent="0.2">
      <c r="A8" s="22">
        <v>2</v>
      </c>
      <c r="B8" s="23" t="s">
        <v>12</v>
      </c>
      <c r="C8" s="24">
        <v>2240</v>
      </c>
      <c r="D8" s="25" t="s">
        <v>65</v>
      </c>
      <c r="E8" s="25" t="s">
        <v>24</v>
      </c>
      <c r="F8" s="28">
        <v>150500</v>
      </c>
      <c r="G8" s="30"/>
      <c r="H8" s="28">
        <f t="shared" ref="H8:H12" si="1">F8+G8</f>
        <v>150500</v>
      </c>
    </row>
    <row r="9" spans="1:8" ht="48.75" customHeight="1" x14ac:dyDescent="0.2">
      <c r="A9" s="22">
        <v>3</v>
      </c>
      <c r="B9" s="23" t="s">
        <v>12</v>
      </c>
      <c r="C9" s="24">
        <v>2240</v>
      </c>
      <c r="D9" s="25" t="s">
        <v>66</v>
      </c>
      <c r="E9" s="25" t="s">
        <v>24</v>
      </c>
      <c r="F9" s="28">
        <v>150500</v>
      </c>
      <c r="G9" s="30"/>
      <c r="H9" s="28">
        <f t="shared" si="1"/>
        <v>150500</v>
      </c>
    </row>
    <row r="10" spans="1:8" ht="39" customHeight="1" x14ac:dyDescent="0.2">
      <c r="A10" s="22">
        <v>4</v>
      </c>
      <c r="B10" s="23" t="s">
        <v>12</v>
      </c>
      <c r="C10" s="24">
        <v>2240</v>
      </c>
      <c r="D10" s="25" t="s">
        <v>88</v>
      </c>
      <c r="E10" s="25" t="s">
        <v>24</v>
      </c>
      <c r="F10" s="28">
        <v>150500</v>
      </c>
      <c r="G10" s="30"/>
      <c r="H10" s="28">
        <f t="shared" si="1"/>
        <v>150500</v>
      </c>
    </row>
    <row r="11" spans="1:8" ht="39" customHeight="1" x14ac:dyDescent="0.2">
      <c r="A11" s="22">
        <v>5</v>
      </c>
      <c r="B11" s="23" t="s">
        <v>12</v>
      </c>
      <c r="C11" s="24">
        <v>2240</v>
      </c>
      <c r="D11" s="25" t="s">
        <v>89</v>
      </c>
      <c r="E11" s="25" t="s">
        <v>24</v>
      </c>
      <c r="F11" s="28">
        <v>150500</v>
      </c>
      <c r="G11" s="30"/>
      <c r="H11" s="28">
        <f t="shared" ref="H11" si="2">F11+G11</f>
        <v>150500</v>
      </c>
    </row>
    <row r="12" spans="1:8" ht="45.75" customHeight="1" x14ac:dyDescent="0.2">
      <c r="A12" s="22">
        <v>6</v>
      </c>
      <c r="B12" s="23" t="s">
        <v>12</v>
      </c>
      <c r="C12" s="24">
        <v>2240</v>
      </c>
      <c r="D12" s="25" t="s">
        <v>67</v>
      </c>
      <c r="E12" s="25" t="s">
        <v>24</v>
      </c>
      <c r="F12" s="28">
        <v>150500</v>
      </c>
      <c r="G12" s="30"/>
      <c r="H12" s="28">
        <f t="shared" si="1"/>
        <v>150500</v>
      </c>
    </row>
    <row r="13" spans="1:8" ht="45.75" customHeight="1" x14ac:dyDescent="0.2">
      <c r="A13" s="22">
        <v>7</v>
      </c>
      <c r="B13" s="23" t="s">
        <v>12</v>
      </c>
      <c r="C13" s="24">
        <v>3132</v>
      </c>
      <c r="D13" s="25" t="s">
        <v>68</v>
      </c>
      <c r="E13" s="25" t="s">
        <v>24</v>
      </c>
      <c r="F13" s="28"/>
      <c r="G13" s="28">
        <v>300000</v>
      </c>
      <c r="H13" s="28">
        <v>300000</v>
      </c>
    </row>
    <row r="14" spans="1:8" ht="59.25" customHeight="1" x14ac:dyDescent="0.2">
      <c r="A14" s="22">
        <v>8</v>
      </c>
      <c r="B14" s="23" t="s">
        <v>12</v>
      </c>
      <c r="C14" s="24">
        <v>3132</v>
      </c>
      <c r="D14" s="25" t="s">
        <v>78</v>
      </c>
      <c r="E14" s="69" t="s">
        <v>24</v>
      </c>
      <c r="F14" s="28"/>
      <c r="G14" s="71">
        <v>1000000</v>
      </c>
      <c r="H14" s="70">
        <f>F14+G14</f>
        <v>1000000</v>
      </c>
    </row>
    <row r="15" spans="1:8" ht="59.25" customHeight="1" x14ac:dyDescent="0.2">
      <c r="A15" s="31">
        <v>9</v>
      </c>
      <c r="B15" s="32" t="s">
        <v>12</v>
      </c>
      <c r="C15" s="33">
        <v>3132</v>
      </c>
      <c r="D15" s="34" t="s">
        <v>49</v>
      </c>
      <c r="E15" s="35" t="s">
        <v>50</v>
      </c>
      <c r="F15" s="36"/>
      <c r="G15" s="37">
        <v>1250000</v>
      </c>
      <c r="H15" s="38">
        <f t="shared" si="0"/>
        <v>1250000</v>
      </c>
    </row>
    <row r="16" spans="1:8" ht="45.75" customHeight="1" x14ac:dyDescent="0.2">
      <c r="A16" s="31">
        <v>10</v>
      </c>
      <c r="B16" s="72" t="s">
        <v>12</v>
      </c>
      <c r="C16" s="24">
        <v>3132</v>
      </c>
      <c r="D16" s="69" t="s">
        <v>79</v>
      </c>
      <c r="E16" s="26" t="s">
        <v>80</v>
      </c>
      <c r="F16" s="73"/>
      <c r="G16" s="71">
        <v>1000000</v>
      </c>
      <c r="H16" s="71">
        <f>F16+G16</f>
        <v>1000000</v>
      </c>
    </row>
    <row r="17" spans="1:12" ht="61.5" customHeight="1" x14ac:dyDescent="0.2">
      <c r="A17" s="31">
        <v>11</v>
      </c>
      <c r="B17" s="72" t="s">
        <v>12</v>
      </c>
      <c r="C17" s="24">
        <v>3132</v>
      </c>
      <c r="D17" s="69" t="s">
        <v>81</v>
      </c>
      <c r="E17" s="26" t="s">
        <v>55</v>
      </c>
      <c r="F17" s="73"/>
      <c r="G17" s="70">
        <v>965000</v>
      </c>
      <c r="H17" s="74">
        <f>F17+G17</f>
        <v>965000</v>
      </c>
    </row>
    <row r="18" spans="1:12" ht="61.5" customHeight="1" x14ac:dyDescent="0.2">
      <c r="A18" s="31">
        <v>12</v>
      </c>
      <c r="B18" s="32" t="s">
        <v>12</v>
      </c>
      <c r="C18" s="33">
        <v>3132</v>
      </c>
      <c r="D18" s="34" t="s">
        <v>51</v>
      </c>
      <c r="E18" s="35" t="s">
        <v>52</v>
      </c>
      <c r="F18" s="36"/>
      <c r="G18" s="37">
        <v>250000</v>
      </c>
      <c r="H18" s="38">
        <f t="shared" si="0"/>
        <v>250000</v>
      </c>
    </row>
    <row r="19" spans="1:12" ht="52.5" customHeight="1" x14ac:dyDescent="0.3">
      <c r="A19" s="31">
        <v>13</v>
      </c>
      <c r="B19" s="32" t="s">
        <v>12</v>
      </c>
      <c r="C19" s="31">
        <v>2240</v>
      </c>
      <c r="D19" s="39" t="s">
        <v>19</v>
      </c>
      <c r="E19" s="34" t="s">
        <v>14</v>
      </c>
      <c r="F19" s="38">
        <v>53985</v>
      </c>
      <c r="G19" s="38"/>
      <c r="H19" s="38">
        <f t="shared" si="0"/>
        <v>53985</v>
      </c>
    </row>
    <row r="20" spans="1:12" ht="57" customHeight="1" x14ac:dyDescent="0.2">
      <c r="A20" s="31">
        <v>14</v>
      </c>
      <c r="B20" s="23" t="s">
        <v>12</v>
      </c>
      <c r="C20" s="24">
        <v>3132</v>
      </c>
      <c r="D20" s="75" t="s">
        <v>91</v>
      </c>
      <c r="E20" s="25" t="s">
        <v>14</v>
      </c>
      <c r="F20" s="28"/>
      <c r="G20" s="28">
        <v>500000</v>
      </c>
      <c r="H20" s="28">
        <f>F20+G20</f>
        <v>500000</v>
      </c>
    </row>
    <row r="21" spans="1:12" ht="63.75" customHeight="1" x14ac:dyDescent="0.2">
      <c r="A21" s="22">
        <v>15</v>
      </c>
      <c r="B21" s="23" t="s">
        <v>12</v>
      </c>
      <c r="C21" s="24">
        <v>2240</v>
      </c>
      <c r="D21" s="25" t="s">
        <v>69</v>
      </c>
      <c r="E21" s="25" t="s">
        <v>70</v>
      </c>
      <c r="F21" s="28">
        <v>198500</v>
      </c>
      <c r="G21" s="30"/>
      <c r="H21" s="28">
        <v>198500</v>
      </c>
      <c r="L21" s="76"/>
    </row>
    <row r="22" spans="1:12" ht="52.5" customHeight="1" x14ac:dyDescent="0.2">
      <c r="A22" s="31">
        <v>16</v>
      </c>
      <c r="B22" s="32" t="s">
        <v>12</v>
      </c>
      <c r="C22" s="33">
        <v>3132</v>
      </c>
      <c r="D22" s="40" t="s">
        <v>46</v>
      </c>
      <c r="E22" s="35" t="s">
        <v>47</v>
      </c>
      <c r="F22" s="41"/>
      <c r="G22" s="37">
        <v>353773</v>
      </c>
      <c r="H22" s="38">
        <f t="shared" si="0"/>
        <v>353773</v>
      </c>
    </row>
    <row r="23" spans="1:12" ht="58.5" customHeight="1" x14ac:dyDescent="0.2">
      <c r="A23" s="31">
        <v>17</v>
      </c>
      <c r="B23" s="32" t="s">
        <v>12</v>
      </c>
      <c r="C23" s="33">
        <v>3132</v>
      </c>
      <c r="D23" s="40" t="s">
        <v>48</v>
      </c>
      <c r="E23" s="35" t="s">
        <v>47</v>
      </c>
      <c r="F23" s="41"/>
      <c r="G23" s="37">
        <v>323072</v>
      </c>
      <c r="H23" s="38">
        <f t="shared" si="0"/>
        <v>323072</v>
      </c>
    </row>
    <row r="24" spans="1:12" ht="57" customHeight="1" x14ac:dyDescent="0.2">
      <c r="A24" s="22">
        <v>18</v>
      </c>
      <c r="B24" s="23" t="s">
        <v>12</v>
      </c>
      <c r="C24" s="24">
        <v>2210</v>
      </c>
      <c r="D24" s="25" t="s">
        <v>71</v>
      </c>
      <c r="E24" s="26" t="s">
        <v>20</v>
      </c>
      <c r="F24" s="28">
        <v>22500</v>
      </c>
      <c r="G24" s="30"/>
      <c r="H24" s="28">
        <v>22500</v>
      </c>
    </row>
    <row r="25" spans="1:12" ht="57" customHeight="1" x14ac:dyDescent="0.2">
      <c r="A25" s="31">
        <v>19</v>
      </c>
      <c r="B25" s="32" t="s">
        <v>12</v>
      </c>
      <c r="C25" s="33">
        <v>3132</v>
      </c>
      <c r="D25" s="40" t="s">
        <v>22</v>
      </c>
      <c r="E25" s="35" t="s">
        <v>20</v>
      </c>
      <c r="F25" s="42"/>
      <c r="G25" s="37">
        <f>100000+133702</f>
        <v>233702</v>
      </c>
      <c r="H25" s="38">
        <f t="shared" ref="H25:H38" si="3">F25+G25</f>
        <v>233702</v>
      </c>
    </row>
    <row r="26" spans="1:12" ht="57" customHeight="1" x14ac:dyDescent="0.2">
      <c r="A26" s="31">
        <v>20</v>
      </c>
      <c r="B26" s="32" t="s">
        <v>12</v>
      </c>
      <c r="C26" s="33">
        <v>3132</v>
      </c>
      <c r="D26" s="40" t="s">
        <v>44</v>
      </c>
      <c r="E26" s="35" t="s">
        <v>20</v>
      </c>
      <c r="F26" s="42"/>
      <c r="G26" s="37">
        <f>100000+11000</f>
        <v>111000</v>
      </c>
      <c r="H26" s="38">
        <f t="shared" si="3"/>
        <v>111000</v>
      </c>
    </row>
    <row r="27" spans="1:12" ht="57" customHeight="1" x14ac:dyDescent="0.2">
      <c r="A27" s="31">
        <v>21</v>
      </c>
      <c r="B27" s="43" t="s">
        <v>12</v>
      </c>
      <c r="C27" s="33">
        <v>2240</v>
      </c>
      <c r="D27" s="44" t="s">
        <v>38</v>
      </c>
      <c r="E27" s="35" t="s">
        <v>20</v>
      </c>
      <c r="F27" s="42">
        <v>120118</v>
      </c>
      <c r="G27" s="37"/>
      <c r="H27" s="37">
        <v>120118</v>
      </c>
    </row>
    <row r="28" spans="1:12" ht="57" customHeight="1" x14ac:dyDescent="0.2">
      <c r="A28" s="31">
        <v>22</v>
      </c>
      <c r="B28" s="45" t="s">
        <v>12</v>
      </c>
      <c r="C28" s="33">
        <v>2240</v>
      </c>
      <c r="D28" s="44" t="s">
        <v>39</v>
      </c>
      <c r="E28" s="35" t="s">
        <v>20</v>
      </c>
      <c r="F28" s="42">
        <v>84000</v>
      </c>
      <c r="G28" s="37"/>
      <c r="H28" s="37">
        <v>84000</v>
      </c>
    </row>
    <row r="29" spans="1:12" ht="71.25" customHeight="1" x14ac:dyDescent="0.2">
      <c r="A29" s="31">
        <v>23</v>
      </c>
      <c r="B29" s="46" t="s">
        <v>10</v>
      </c>
      <c r="C29" s="33">
        <v>2240</v>
      </c>
      <c r="D29" s="44" t="s">
        <v>21</v>
      </c>
      <c r="E29" s="35" t="s">
        <v>20</v>
      </c>
      <c r="F29" s="42">
        <v>99000</v>
      </c>
      <c r="G29" s="37"/>
      <c r="H29" s="38">
        <f t="shared" si="3"/>
        <v>99000</v>
      </c>
    </row>
    <row r="30" spans="1:12" ht="67.5" customHeight="1" x14ac:dyDescent="0.2">
      <c r="A30" s="22">
        <v>24</v>
      </c>
      <c r="B30" s="23" t="s">
        <v>10</v>
      </c>
      <c r="C30" s="24">
        <v>2240</v>
      </c>
      <c r="D30" s="25" t="s">
        <v>72</v>
      </c>
      <c r="E30" s="26" t="s">
        <v>24</v>
      </c>
      <c r="F30" s="28">
        <v>97495</v>
      </c>
      <c r="G30" s="30"/>
      <c r="H30" s="28">
        <v>97495</v>
      </c>
    </row>
    <row r="31" spans="1:12" ht="67.5" customHeight="1" x14ac:dyDescent="0.2">
      <c r="A31" s="22">
        <v>25</v>
      </c>
      <c r="B31" s="23" t="s">
        <v>10</v>
      </c>
      <c r="C31" s="24">
        <v>3132</v>
      </c>
      <c r="D31" s="25" t="s">
        <v>77</v>
      </c>
      <c r="E31" s="25" t="s">
        <v>24</v>
      </c>
      <c r="F31" s="28"/>
      <c r="G31" s="28">
        <v>1000000</v>
      </c>
      <c r="H31" s="28">
        <v>1000000</v>
      </c>
    </row>
    <row r="32" spans="1:12" ht="67.5" customHeight="1" x14ac:dyDescent="0.3">
      <c r="A32" s="22">
        <v>26</v>
      </c>
      <c r="B32" s="23" t="s">
        <v>10</v>
      </c>
      <c r="C32" s="24">
        <v>3132</v>
      </c>
      <c r="D32" s="77" t="s">
        <v>76</v>
      </c>
      <c r="E32" s="25" t="s">
        <v>24</v>
      </c>
      <c r="F32" s="28"/>
      <c r="G32" s="28">
        <v>875000</v>
      </c>
      <c r="H32" s="28">
        <f>G32</f>
        <v>875000</v>
      </c>
    </row>
    <row r="33" spans="1:8" ht="54" customHeight="1" x14ac:dyDescent="0.2">
      <c r="A33" s="31">
        <v>27</v>
      </c>
      <c r="B33" s="32" t="s">
        <v>10</v>
      </c>
      <c r="C33" s="33">
        <v>2210</v>
      </c>
      <c r="D33" s="40" t="s">
        <v>13</v>
      </c>
      <c r="E33" s="40" t="s">
        <v>11</v>
      </c>
      <c r="F33" s="37">
        <v>95000</v>
      </c>
      <c r="G33" s="37"/>
      <c r="H33" s="38">
        <f t="shared" si="3"/>
        <v>95000</v>
      </c>
    </row>
    <row r="34" spans="1:8" ht="84.75" customHeight="1" x14ac:dyDescent="0.2">
      <c r="A34" s="31">
        <v>28</v>
      </c>
      <c r="B34" s="32" t="s">
        <v>53</v>
      </c>
      <c r="C34" s="33">
        <v>3132</v>
      </c>
      <c r="D34" s="40" t="s">
        <v>54</v>
      </c>
      <c r="E34" s="35" t="s">
        <v>55</v>
      </c>
      <c r="F34" s="37"/>
      <c r="G34" s="37">
        <v>510274</v>
      </c>
      <c r="H34" s="38">
        <f>F34+G34</f>
        <v>510274</v>
      </c>
    </row>
    <row r="35" spans="1:8" ht="94.5" customHeight="1" x14ac:dyDescent="0.2">
      <c r="A35" s="31">
        <v>29</v>
      </c>
      <c r="B35" s="43" t="s">
        <v>23</v>
      </c>
      <c r="C35" s="33">
        <v>3132</v>
      </c>
      <c r="D35" s="44" t="s">
        <v>61</v>
      </c>
      <c r="E35" s="35" t="s">
        <v>45</v>
      </c>
      <c r="F35" s="42"/>
      <c r="G35" s="37">
        <v>43117</v>
      </c>
      <c r="H35" s="37">
        <f>F35+G35</f>
        <v>43117</v>
      </c>
    </row>
    <row r="36" spans="1:8" ht="81.75" customHeight="1" x14ac:dyDescent="0.2">
      <c r="A36" s="31">
        <v>30</v>
      </c>
      <c r="B36" s="43" t="s">
        <v>23</v>
      </c>
      <c r="C36" s="33">
        <v>2240</v>
      </c>
      <c r="D36" s="44" t="s">
        <v>41</v>
      </c>
      <c r="E36" s="35" t="s">
        <v>24</v>
      </c>
      <c r="F36" s="42">
        <v>99997</v>
      </c>
      <c r="G36" s="37"/>
      <c r="H36" s="37">
        <v>99997</v>
      </c>
    </row>
    <row r="37" spans="1:8" ht="67.5" customHeight="1" x14ac:dyDescent="0.2">
      <c r="A37" s="31">
        <v>31</v>
      </c>
      <c r="B37" s="23" t="s">
        <v>15</v>
      </c>
      <c r="C37" s="24">
        <v>3122</v>
      </c>
      <c r="D37" s="25" t="s">
        <v>40</v>
      </c>
      <c r="E37" s="26" t="s">
        <v>24</v>
      </c>
      <c r="F37" s="27"/>
      <c r="G37" s="28">
        <f>49662+19600</f>
        <v>69262</v>
      </c>
      <c r="H37" s="28">
        <f>49662+19600</f>
        <v>69262</v>
      </c>
    </row>
    <row r="38" spans="1:8" ht="89.25" customHeight="1" x14ac:dyDescent="0.2">
      <c r="A38" s="31">
        <v>32</v>
      </c>
      <c r="B38" s="32" t="s">
        <v>15</v>
      </c>
      <c r="C38" s="31">
        <v>3122</v>
      </c>
      <c r="D38" s="34" t="s">
        <v>18</v>
      </c>
      <c r="E38" s="34" t="s">
        <v>16</v>
      </c>
      <c r="F38" s="38"/>
      <c r="G38" s="38">
        <v>118900.8</v>
      </c>
      <c r="H38" s="38">
        <f t="shared" si="3"/>
        <v>118900.8</v>
      </c>
    </row>
    <row r="39" spans="1:8" ht="92.25" customHeight="1" x14ac:dyDescent="0.2">
      <c r="A39" s="87" t="s">
        <v>25</v>
      </c>
      <c r="B39" s="88"/>
      <c r="C39" s="88"/>
      <c r="D39" s="88"/>
      <c r="E39" s="89"/>
      <c r="F39" s="47">
        <f>SUM(F40:F51)</f>
        <v>715200</v>
      </c>
      <c r="G39" s="47">
        <f>SUM(G40:G51)</f>
        <v>1713299.98</v>
      </c>
      <c r="H39" s="48">
        <f>F39+G39</f>
        <v>2428499.98</v>
      </c>
    </row>
    <row r="40" spans="1:8" ht="69.75" customHeight="1" x14ac:dyDescent="0.2">
      <c r="A40" s="49">
        <v>33</v>
      </c>
      <c r="B40" s="46" t="s">
        <v>27</v>
      </c>
      <c r="C40" s="49">
        <v>2210</v>
      </c>
      <c r="D40" s="50" t="s">
        <v>58</v>
      </c>
      <c r="E40" s="35" t="s">
        <v>14</v>
      </c>
      <c r="F40" s="38">
        <v>23700</v>
      </c>
      <c r="G40" s="38"/>
      <c r="H40" s="38">
        <f>F40+G40</f>
        <v>23700</v>
      </c>
    </row>
    <row r="41" spans="1:8" ht="71.25" customHeight="1" x14ac:dyDescent="0.2">
      <c r="A41" s="49">
        <v>34</v>
      </c>
      <c r="B41" s="46" t="s">
        <v>27</v>
      </c>
      <c r="C41" s="51">
        <v>3132</v>
      </c>
      <c r="D41" s="52" t="s">
        <v>56</v>
      </c>
      <c r="E41" s="40" t="s">
        <v>57</v>
      </c>
      <c r="F41" s="47"/>
      <c r="G41" s="37">
        <v>234000</v>
      </c>
      <c r="H41" s="37">
        <v>234000</v>
      </c>
    </row>
    <row r="42" spans="1:8" ht="81" customHeight="1" x14ac:dyDescent="0.2">
      <c r="A42" s="49">
        <v>35</v>
      </c>
      <c r="B42" s="46" t="s">
        <v>26</v>
      </c>
      <c r="C42" s="49">
        <v>2210</v>
      </c>
      <c r="D42" s="50" t="s">
        <v>59</v>
      </c>
      <c r="E42" s="34" t="s">
        <v>57</v>
      </c>
      <c r="F42" s="53">
        <v>100000</v>
      </c>
      <c r="G42" s="53"/>
      <c r="H42" s="38">
        <f>F42+G42</f>
        <v>100000</v>
      </c>
    </row>
    <row r="43" spans="1:8" ht="72" customHeight="1" x14ac:dyDescent="0.3">
      <c r="A43" s="55" t="s">
        <v>94</v>
      </c>
      <c r="B43" s="46" t="s">
        <v>26</v>
      </c>
      <c r="C43" s="49">
        <v>2210</v>
      </c>
      <c r="D43" s="39" t="s">
        <v>37</v>
      </c>
      <c r="E43" s="54" t="s">
        <v>24</v>
      </c>
      <c r="F43" s="41">
        <v>250000</v>
      </c>
      <c r="G43" s="41"/>
      <c r="H43" s="41">
        <f>F43+G43</f>
        <v>250000</v>
      </c>
    </row>
    <row r="44" spans="1:8" ht="57" customHeight="1" x14ac:dyDescent="0.3">
      <c r="A44" s="55" t="s">
        <v>92</v>
      </c>
      <c r="B44" s="56" t="s">
        <v>26</v>
      </c>
      <c r="C44" s="57">
        <v>2210</v>
      </c>
      <c r="D44" s="58" t="s">
        <v>43</v>
      </c>
      <c r="E44" s="59" t="s">
        <v>24</v>
      </c>
      <c r="F44" s="41">
        <v>30000</v>
      </c>
      <c r="G44" s="41"/>
      <c r="H44" s="41">
        <v>30000</v>
      </c>
    </row>
    <row r="45" spans="1:8" ht="66" customHeight="1" x14ac:dyDescent="0.2">
      <c r="A45" s="22">
        <v>38</v>
      </c>
      <c r="B45" s="67" t="s">
        <v>26</v>
      </c>
      <c r="C45" s="29">
        <v>3132</v>
      </c>
      <c r="D45" s="25" t="s">
        <v>73</v>
      </c>
      <c r="E45" s="25" t="s">
        <v>24</v>
      </c>
      <c r="F45" s="28"/>
      <c r="G45" s="28">
        <f>26976</f>
        <v>26976</v>
      </c>
      <c r="H45" s="28">
        <v>26976</v>
      </c>
    </row>
    <row r="46" spans="1:8" ht="75" customHeight="1" x14ac:dyDescent="0.2">
      <c r="A46" s="55" t="s">
        <v>95</v>
      </c>
      <c r="B46" s="56" t="s">
        <v>26</v>
      </c>
      <c r="C46" s="57">
        <v>3132</v>
      </c>
      <c r="D46" s="35" t="s">
        <v>35</v>
      </c>
      <c r="E46" s="59" t="s">
        <v>24</v>
      </c>
      <c r="F46" s="41"/>
      <c r="G46" s="42">
        <v>684362</v>
      </c>
      <c r="H46" s="41">
        <f t="shared" ref="H46:H49" si="4">F46+G46</f>
        <v>684362</v>
      </c>
    </row>
    <row r="47" spans="1:8" ht="78.75" customHeight="1" x14ac:dyDescent="0.2">
      <c r="A47" s="46" t="s">
        <v>75</v>
      </c>
      <c r="B47" s="45" t="s">
        <v>26</v>
      </c>
      <c r="C47" s="51">
        <v>2240</v>
      </c>
      <c r="D47" s="40" t="s">
        <v>42</v>
      </c>
      <c r="E47" s="60" t="s">
        <v>20</v>
      </c>
      <c r="F47" s="37">
        <v>11500</v>
      </c>
      <c r="G47" s="37"/>
      <c r="H47" s="37">
        <v>11500</v>
      </c>
    </row>
    <row r="48" spans="1:8" ht="49.5" customHeight="1" x14ac:dyDescent="0.2">
      <c r="A48" s="55" t="s">
        <v>82</v>
      </c>
      <c r="B48" s="56" t="s">
        <v>27</v>
      </c>
      <c r="C48" s="57">
        <v>3132</v>
      </c>
      <c r="D48" s="35" t="s">
        <v>34</v>
      </c>
      <c r="E48" s="59" t="s">
        <v>28</v>
      </c>
      <c r="F48" s="41"/>
      <c r="G48" s="41">
        <v>67500</v>
      </c>
      <c r="H48" s="41">
        <f t="shared" si="4"/>
        <v>67500</v>
      </c>
    </row>
    <row r="49" spans="1:8" ht="57" customHeight="1" x14ac:dyDescent="0.2">
      <c r="A49" s="55" t="s">
        <v>83</v>
      </c>
      <c r="B49" s="56" t="s">
        <v>26</v>
      </c>
      <c r="C49" s="57">
        <v>3132</v>
      </c>
      <c r="D49" s="35" t="s">
        <v>33</v>
      </c>
      <c r="E49" s="59" t="s">
        <v>14</v>
      </c>
      <c r="F49" s="41"/>
      <c r="G49" s="41">
        <v>70900</v>
      </c>
      <c r="H49" s="41">
        <f t="shared" si="4"/>
        <v>70900</v>
      </c>
    </row>
    <row r="50" spans="1:8" ht="59.25" customHeight="1" x14ac:dyDescent="0.2">
      <c r="A50" s="46" t="s">
        <v>84</v>
      </c>
      <c r="B50" s="46" t="s">
        <v>26</v>
      </c>
      <c r="C50" s="49">
        <v>2210</v>
      </c>
      <c r="D50" s="34" t="s">
        <v>60</v>
      </c>
      <c r="E50" s="35" t="s">
        <v>11</v>
      </c>
      <c r="F50" s="38">
        <v>300000</v>
      </c>
      <c r="G50" s="41"/>
      <c r="H50" s="41">
        <f>F50+G50</f>
        <v>300000</v>
      </c>
    </row>
    <row r="51" spans="1:8" ht="103.5" customHeight="1" x14ac:dyDescent="0.2">
      <c r="A51" s="68" t="s">
        <v>85</v>
      </c>
      <c r="B51" s="32" t="s">
        <v>63</v>
      </c>
      <c r="C51" s="33">
        <v>3122</v>
      </c>
      <c r="D51" s="40" t="s">
        <v>64</v>
      </c>
      <c r="E51" s="35" t="s">
        <v>52</v>
      </c>
      <c r="F51" s="37"/>
      <c r="G51" s="37">
        <v>629561.98</v>
      </c>
      <c r="H51" s="37">
        <v>629561.98</v>
      </c>
    </row>
    <row r="52" spans="1:8" ht="95.25" customHeight="1" x14ac:dyDescent="0.2">
      <c r="A52" s="81" t="s">
        <v>29</v>
      </c>
      <c r="B52" s="82"/>
      <c r="C52" s="82"/>
      <c r="D52" s="82"/>
      <c r="E52" s="83"/>
      <c r="F52" s="61">
        <f>SUM(F53:F55)</f>
        <v>44000</v>
      </c>
      <c r="G52" s="62">
        <f>SUM(G53:G55)</f>
        <v>80000</v>
      </c>
      <c r="H52" s="62">
        <f>SUM(H53:H55)</f>
        <v>124000</v>
      </c>
    </row>
    <row r="53" spans="1:8" ht="55.5" customHeight="1" x14ac:dyDescent="0.2">
      <c r="A53" s="55" t="s">
        <v>86</v>
      </c>
      <c r="B53" s="63" t="s">
        <v>30</v>
      </c>
      <c r="C53" s="64">
        <v>2210</v>
      </c>
      <c r="D53" s="35" t="s">
        <v>32</v>
      </c>
      <c r="E53" s="59" t="s">
        <v>31</v>
      </c>
      <c r="F53" s="41">
        <v>28000</v>
      </c>
      <c r="G53" s="42"/>
      <c r="H53" s="41">
        <f>F53+G53</f>
        <v>28000</v>
      </c>
    </row>
    <row r="54" spans="1:8" ht="68.25" customHeight="1" x14ac:dyDescent="0.2">
      <c r="A54" s="46" t="s">
        <v>87</v>
      </c>
      <c r="B54" s="46" t="s">
        <v>30</v>
      </c>
      <c r="C54" s="49">
        <v>2210</v>
      </c>
      <c r="D54" s="34" t="s">
        <v>62</v>
      </c>
      <c r="E54" s="35" t="s">
        <v>14</v>
      </c>
      <c r="F54" s="38">
        <v>16000</v>
      </c>
      <c r="G54" s="53"/>
      <c r="H54" s="38">
        <f>F54+G54</f>
        <v>16000</v>
      </c>
    </row>
    <row r="55" spans="1:8" ht="55.5" customHeight="1" x14ac:dyDescent="0.2">
      <c r="A55" s="46" t="s">
        <v>93</v>
      </c>
      <c r="B55" s="46" t="s">
        <v>30</v>
      </c>
      <c r="C55" s="31">
        <v>3110</v>
      </c>
      <c r="D55" s="34" t="s">
        <v>62</v>
      </c>
      <c r="E55" s="35" t="s">
        <v>14</v>
      </c>
      <c r="F55" s="38"/>
      <c r="G55" s="53">
        <v>80000</v>
      </c>
      <c r="H55" s="38">
        <f>F55+G55</f>
        <v>80000</v>
      </c>
    </row>
    <row r="56" spans="1:8" ht="81" customHeight="1" x14ac:dyDescent="0.3">
      <c r="A56" s="90" t="s">
        <v>36</v>
      </c>
      <c r="B56" s="91"/>
      <c r="C56" s="91"/>
      <c r="D56" s="91"/>
      <c r="E56" s="92"/>
      <c r="F56" s="65">
        <f>F6+F39+F52</f>
        <v>2532795</v>
      </c>
      <c r="G56" s="66">
        <f>G6+G39+G52</f>
        <v>10696400.780000001</v>
      </c>
      <c r="H56" s="66">
        <f>H6+H39+H52</f>
        <v>13229195.780000001</v>
      </c>
    </row>
    <row r="57" spans="1:8" ht="55.5" customHeight="1" x14ac:dyDescent="0.3">
      <c r="A57" s="78" t="s">
        <v>96</v>
      </c>
      <c r="B57" s="78"/>
      <c r="C57" s="78"/>
      <c r="D57" s="78"/>
      <c r="E57" s="78"/>
      <c r="F57" s="78"/>
      <c r="G57" s="78"/>
      <c r="H57" s="78"/>
    </row>
    <row r="58" spans="1:8" ht="57" customHeight="1" x14ac:dyDescent="0.2"/>
    <row r="59" spans="1:8" ht="51.75" customHeight="1" x14ac:dyDescent="0.2"/>
    <row r="60" spans="1:8" ht="51.75" customHeight="1" x14ac:dyDescent="0.2"/>
    <row r="61" spans="1:8" ht="51.75" customHeight="1" x14ac:dyDescent="0.2"/>
    <row r="62" spans="1:8" s="12" customFormat="1" ht="57.75" customHeight="1" x14ac:dyDescent="0.2">
      <c r="A62" s="18"/>
      <c r="B62"/>
      <c r="C62"/>
      <c r="D62"/>
      <c r="E62"/>
      <c r="F62" s="15"/>
      <c r="G62" s="15"/>
      <c r="H62"/>
    </row>
    <row r="63" spans="1:8" s="12" customFormat="1" ht="72" customHeight="1" x14ac:dyDescent="0.2">
      <c r="A63" s="18"/>
      <c r="B63"/>
      <c r="C63"/>
      <c r="D63"/>
      <c r="E63"/>
      <c r="F63" s="15"/>
      <c r="G63" s="15"/>
      <c r="H63"/>
    </row>
    <row r="64" spans="1:8" s="12" customFormat="1" ht="72" customHeight="1" x14ac:dyDescent="0.2">
      <c r="A64" s="18"/>
      <c r="B64"/>
      <c r="C64"/>
      <c r="D64"/>
      <c r="E64"/>
      <c r="F64" s="15"/>
      <c r="G64" s="15"/>
      <c r="H64"/>
    </row>
    <row r="65" spans="1:8" s="12" customFormat="1" ht="72" customHeight="1" x14ac:dyDescent="0.2">
      <c r="A65" s="18"/>
      <c r="B65"/>
      <c r="C65"/>
      <c r="D65"/>
      <c r="E65"/>
      <c r="F65" s="15"/>
      <c r="G65" s="15"/>
      <c r="H65"/>
    </row>
    <row r="66" spans="1:8" s="12" customFormat="1" ht="72" customHeight="1" x14ac:dyDescent="0.2">
      <c r="A66" s="18"/>
      <c r="B66"/>
      <c r="C66"/>
      <c r="D66"/>
      <c r="E66"/>
      <c r="F66" s="15"/>
      <c r="G66" s="15"/>
      <c r="H66"/>
    </row>
    <row r="67" spans="1:8" s="12" customFormat="1" ht="72" customHeight="1" x14ac:dyDescent="0.2">
      <c r="A67" s="18"/>
      <c r="B67"/>
      <c r="C67"/>
      <c r="D67"/>
      <c r="E67"/>
      <c r="F67" s="15"/>
      <c r="G67" s="15"/>
      <c r="H67"/>
    </row>
    <row r="68" spans="1:8" s="12" customFormat="1" ht="72" customHeight="1" x14ac:dyDescent="0.2">
      <c r="A68" s="18"/>
      <c r="B68"/>
      <c r="C68"/>
      <c r="D68"/>
      <c r="E68"/>
      <c r="F68" s="15"/>
      <c r="G68" s="15"/>
      <c r="H68"/>
    </row>
    <row r="69" spans="1:8" s="12" customFormat="1" ht="72" customHeight="1" x14ac:dyDescent="0.2">
      <c r="A69" s="18"/>
      <c r="B69"/>
      <c r="C69"/>
      <c r="D69"/>
      <c r="E69"/>
      <c r="F69" s="15"/>
      <c r="G69" s="15"/>
      <c r="H69"/>
    </row>
    <row r="70" spans="1:8" s="12" customFormat="1" ht="72" customHeight="1" x14ac:dyDescent="0.2">
      <c r="A70" s="18"/>
      <c r="B70"/>
      <c r="C70"/>
      <c r="D70"/>
      <c r="E70"/>
      <c r="F70" s="15"/>
      <c r="G70" s="15"/>
      <c r="H70"/>
    </row>
    <row r="71" spans="1:8" s="12" customFormat="1" ht="72" customHeight="1" x14ac:dyDescent="0.2">
      <c r="A71" s="18"/>
      <c r="B71"/>
      <c r="C71"/>
      <c r="D71"/>
      <c r="E71"/>
      <c r="F71" s="15"/>
      <c r="G71" s="15"/>
      <c r="H71"/>
    </row>
    <row r="72" spans="1:8" s="12" customFormat="1" ht="72" customHeight="1" x14ac:dyDescent="0.2">
      <c r="A72" s="18"/>
      <c r="B72"/>
      <c r="C72"/>
      <c r="D72"/>
      <c r="E72"/>
      <c r="F72" s="15"/>
      <c r="G72" s="15"/>
      <c r="H72"/>
    </row>
    <row r="73" spans="1:8" s="12" customFormat="1" ht="56.25" customHeight="1" x14ac:dyDescent="0.2">
      <c r="A73" s="18"/>
      <c r="B73"/>
      <c r="C73"/>
      <c r="D73"/>
      <c r="E73"/>
      <c r="F73" s="15"/>
      <c r="G73" s="15"/>
      <c r="H73"/>
    </row>
    <row r="74" spans="1:8" s="12" customFormat="1" ht="57.75" customHeight="1" x14ac:dyDescent="0.2">
      <c r="A74" s="18"/>
      <c r="B74"/>
      <c r="C74"/>
      <c r="D74"/>
      <c r="E74"/>
      <c r="F74" s="15"/>
      <c r="G74" s="15"/>
      <c r="H74"/>
    </row>
    <row r="75" spans="1:8" s="12" customFormat="1" ht="58.5" customHeight="1" x14ac:dyDescent="0.2">
      <c r="A75" s="18"/>
      <c r="B75"/>
      <c r="C75"/>
      <c r="D75"/>
      <c r="E75"/>
      <c r="F75" s="15"/>
      <c r="G75" s="15"/>
      <c r="H75"/>
    </row>
    <row r="76" spans="1:8" s="12" customFormat="1" ht="60" customHeight="1" x14ac:dyDescent="0.2">
      <c r="A76" s="18"/>
      <c r="B76"/>
      <c r="C76"/>
      <c r="D76"/>
      <c r="E76"/>
      <c r="F76" s="15"/>
      <c r="G76" s="15"/>
      <c r="H76"/>
    </row>
    <row r="77" spans="1:8" s="12" customFormat="1" ht="72" customHeight="1" x14ac:dyDescent="0.2">
      <c r="A77" s="18"/>
      <c r="B77"/>
      <c r="C77"/>
      <c r="D77"/>
      <c r="E77"/>
      <c r="F77" s="15"/>
      <c r="G77" s="15"/>
      <c r="H77"/>
    </row>
    <row r="78" spans="1:8" s="12" customFormat="1" ht="41.25" customHeight="1" x14ac:dyDescent="0.2">
      <c r="A78" s="18"/>
      <c r="B78"/>
      <c r="C78"/>
      <c r="D78"/>
      <c r="E78"/>
      <c r="F78" s="15"/>
      <c r="G78" s="15"/>
      <c r="H78"/>
    </row>
    <row r="79" spans="1:8" s="12" customFormat="1" ht="48.75" customHeight="1" x14ac:dyDescent="0.2">
      <c r="A79" s="18"/>
      <c r="B79"/>
      <c r="C79"/>
      <c r="D79"/>
      <c r="E79"/>
      <c r="F79" s="15"/>
      <c r="G79" s="15"/>
      <c r="H79"/>
    </row>
    <row r="80" spans="1:8" s="12" customFormat="1" ht="72" customHeight="1" x14ac:dyDescent="0.2">
      <c r="A80" s="18"/>
      <c r="B80"/>
      <c r="C80"/>
      <c r="D80"/>
      <c r="E80"/>
      <c r="F80" s="15"/>
      <c r="G80" s="15"/>
      <c r="H80"/>
    </row>
    <row r="81" spans="1:8" s="12" customFormat="1" ht="57.75" customHeight="1" x14ac:dyDescent="0.2">
      <c r="A81" s="18"/>
      <c r="B81"/>
      <c r="C81"/>
      <c r="D81"/>
      <c r="E81"/>
      <c r="F81" s="15"/>
      <c r="G81" s="15"/>
      <c r="H81"/>
    </row>
    <row r="82" spans="1:8" s="12" customFormat="1" ht="49.5" customHeight="1" x14ac:dyDescent="0.2">
      <c r="A82" s="18"/>
      <c r="B82"/>
      <c r="C82"/>
      <c r="D82"/>
      <c r="E82"/>
      <c r="F82" s="15"/>
      <c r="G82" s="15"/>
      <c r="H82"/>
    </row>
    <row r="83" spans="1:8" s="12" customFormat="1" ht="49.5" customHeight="1" x14ac:dyDescent="0.2">
      <c r="A83" s="18"/>
      <c r="B83"/>
      <c r="C83"/>
      <c r="D83"/>
      <c r="E83"/>
      <c r="F83" s="15"/>
      <c r="G83" s="15"/>
      <c r="H83"/>
    </row>
    <row r="84" spans="1:8" s="12" customFormat="1" ht="64.5" customHeight="1" x14ac:dyDescent="0.2">
      <c r="A84" s="18"/>
      <c r="B84"/>
      <c r="C84"/>
      <c r="D84"/>
      <c r="E84"/>
      <c r="F84" s="15"/>
      <c r="G84" s="15"/>
      <c r="H84"/>
    </row>
    <row r="85" spans="1:8" s="12" customFormat="1" ht="28.5" customHeight="1" x14ac:dyDescent="0.2">
      <c r="A85" s="18"/>
      <c r="B85"/>
      <c r="C85"/>
      <c r="D85"/>
      <c r="E85"/>
      <c r="F85" s="15"/>
      <c r="G85" s="15"/>
      <c r="H85"/>
    </row>
    <row r="86" spans="1:8" s="16" customFormat="1" ht="136.5" customHeight="1" x14ac:dyDescent="0.25">
      <c r="A86" s="18"/>
      <c r="B86"/>
      <c r="C86"/>
      <c r="D86"/>
      <c r="E86"/>
      <c r="F86" s="15"/>
      <c r="G86" s="15"/>
      <c r="H86"/>
    </row>
    <row r="87" spans="1:8" s="12" customFormat="1" x14ac:dyDescent="0.2">
      <c r="A87" s="18"/>
      <c r="B87"/>
      <c r="C87"/>
      <c r="D87"/>
      <c r="E87"/>
      <c r="F87" s="15"/>
      <c r="G87" s="15"/>
      <c r="H87"/>
    </row>
    <row r="88" spans="1:8" s="12" customFormat="1" x14ac:dyDescent="0.2">
      <c r="A88" s="18"/>
      <c r="B88"/>
      <c r="C88"/>
      <c r="D88"/>
      <c r="E88"/>
      <c r="F88" s="15"/>
      <c r="G88" s="15"/>
      <c r="H88"/>
    </row>
  </sheetData>
  <mergeCells count="7">
    <mergeCell ref="A57:H57"/>
    <mergeCell ref="G2:H2"/>
    <mergeCell ref="A3:H3"/>
    <mergeCell ref="A52:E52"/>
    <mergeCell ref="A6:E6"/>
    <mergeCell ref="A39:E39"/>
    <mergeCell ref="A56:E56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  <rowBreaks count="1" manualBreakCount="1">
    <brk id="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6</vt:lpstr>
      <vt:lpstr>'Додаток 6'!Область_печати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2025-05-06T06:45:26Z</cp:lastPrinted>
  <dcterms:created xsi:type="dcterms:W3CDTF">2007-12-29T12:46:41Z</dcterms:created>
  <dcterms:modified xsi:type="dcterms:W3CDTF">2025-05-15T12:04:31Z</dcterms:modified>
</cp:coreProperties>
</file>