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7" sheetId="8" r:id="rId1"/>
  </sheets>
  <definedNames>
    <definedName name="_xlnm.Print_Area" localSheetId="0">'Додаток 7'!$A$1:$H$37</definedName>
  </definedNames>
  <calcPr calcId="152511"/>
</workbook>
</file>

<file path=xl/calcChain.xml><?xml version="1.0" encoding="utf-8"?>
<calcChain xmlns="http://schemas.openxmlformats.org/spreadsheetml/2006/main">
  <c r="G31" i="8" l="1"/>
  <c r="G29" i="8"/>
  <c r="G30" i="8"/>
  <c r="G28" i="8"/>
  <c r="G27" i="8"/>
  <c r="G26" i="8"/>
  <c r="G25" i="8"/>
  <c r="G24" i="8"/>
  <c r="G23" i="8"/>
  <c r="G22" i="8"/>
  <c r="G20" i="8"/>
  <c r="G19" i="8"/>
  <c r="G17" i="8"/>
  <c r="G16" i="8"/>
  <c r="H13" i="8"/>
  <c r="G12" i="8"/>
  <c r="H12" i="8" s="1"/>
  <c r="G11" i="8"/>
  <c r="G10" i="8"/>
  <c r="G9" i="8"/>
  <c r="G8" i="8"/>
  <c r="G7" i="8" l="1"/>
  <c r="H32" i="8" l="1"/>
  <c r="G34" i="8"/>
  <c r="F34" i="8"/>
  <c r="H31" i="8"/>
  <c r="H28" i="8"/>
  <c r="H29" i="8"/>
  <c r="H30" i="8"/>
  <c r="H27" i="8"/>
  <c r="H19" i="8"/>
  <c r="H20" i="8"/>
  <c r="H26" i="8"/>
  <c r="H25" i="8"/>
  <c r="H24" i="8"/>
  <c r="H8" i="8" l="1"/>
  <c r="G14" i="8" l="1"/>
  <c r="F14" i="8"/>
  <c r="H34" i="8"/>
  <c r="H23" i="8"/>
  <c r="H33" i="8"/>
  <c r="H7" i="8"/>
  <c r="H10" i="8"/>
  <c r="H11" i="8"/>
  <c r="H15" i="8"/>
  <c r="H16" i="8"/>
  <c r="H17" i="8"/>
  <c r="H18" i="8"/>
  <c r="H21" i="8"/>
  <c r="H22" i="8"/>
  <c r="G6" i="8"/>
  <c r="F6" i="8"/>
  <c r="F36" i="8" s="1"/>
  <c r="G36" i="8" l="1"/>
  <c r="H36" i="8" s="1"/>
  <c r="H9" i="8"/>
  <c r="H14" i="8"/>
  <c r="H6" i="8"/>
</calcChain>
</file>

<file path=xl/sharedStrings.xml><?xml version="1.0" encoding="utf-8"?>
<sst xmlns="http://schemas.openxmlformats.org/spreadsheetml/2006/main" count="97" uniqueCount="64">
  <si>
    <t>№п/п</t>
  </si>
  <si>
    <t>Всього</t>
  </si>
  <si>
    <t>Загальний фонд</t>
  </si>
  <si>
    <t xml:space="preserve">Разом </t>
  </si>
  <si>
    <t>м.Косів</t>
  </si>
  <si>
    <t>с.Шешори</t>
  </si>
  <si>
    <t>с.Смодна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</si>
  <si>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</si>
  <si>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</si>
  <si>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</si>
  <si>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с.Соколівка</t>
  </si>
  <si>
    <t>0611010</t>
  </si>
  <si>
    <t>0611021</t>
  </si>
  <si>
    <t>Головний розпорядник, назва об‘єкта</t>
  </si>
  <si>
    <t>Косівська міська рада</t>
  </si>
  <si>
    <t>Косівська громада</t>
  </si>
  <si>
    <t>Спеціальний фонд (в.т.ч. бюджет розвитку)</t>
  </si>
  <si>
    <t>Відділ освіти Косівської міської ради</t>
  </si>
  <si>
    <t>гривень</t>
  </si>
  <si>
    <t>с.Город</t>
  </si>
  <si>
    <t>0110150</t>
  </si>
  <si>
    <t>Центр надання адміністративних послуг Косівської міської ради</t>
  </si>
  <si>
    <t>0611070</t>
  </si>
  <si>
    <t>Заходи з енергозбереження (капітальний ремонт (заміна вікон та дверей)) в приміщенні Центру дитячої творчості Косівської міської ради</t>
  </si>
  <si>
    <t>Заходи з енергозбереження (капітальний ремонт (заміна вікон та дверей))в адмін приміщенні Бабинського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</si>
  <si>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Вербовецької гімназії Косівської міської ради</t>
  </si>
  <si>
    <t>Заходи з енергозбереження (капітальний ремонт (заміна вікон та дверей)) в приміщенні Косівського ЗДО "Сонечко" Косівської міської ради</t>
  </si>
  <si>
    <t>Заходи з енергозбереження (капітальний ремонт (заміна вікон та дверей)) в приміщенні Вербовецького ЗДО "Росинка" Косівської міської ради</t>
  </si>
  <si>
    <t>с.Вербовець</t>
  </si>
  <si>
    <t>Заходи з енергозбереження (капітальний ремонт (заміна вікон та дверей))в адмін приміщенні Микитинецького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</si>
  <si>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Пістинського ліцею Косівської міської ради</t>
  </si>
  <si>
    <t>с.Пістинь</t>
  </si>
  <si>
    <t>Заходи з енергозбереження (капітальний ремонт (заміна вікон та дверей)) в приміщенні Річківського ліцею Косівської міської ради</t>
  </si>
  <si>
    <t>с.Річка</t>
  </si>
  <si>
    <t>Заходи з енергозбереження (капітальний ремонт (заміна вікон та дверей)) в приміщенні Старокосівського ліцею Косівської міської ради</t>
  </si>
  <si>
    <t>Заходи з енергозбереження (капітальний ремонт (заміна вікон та дверей)) в приміщенні Смоднянської початкової школи Косівської міської ради</t>
  </si>
  <si>
    <t>Заходи з енергозбереження (капітальний ремонт (заміна вікон та дверей)) в приміщенні Пістинського ЗДО "Дзвіночок" Косівської міської ради</t>
  </si>
  <si>
    <t>Заходи з енергозбереження (капітальний ремонт (заміна вікон та дверей)) в приміщенні Соколівського ЗДО "Мрія" Косівської міської ради</t>
  </si>
  <si>
    <t>с.Снідавка</t>
  </si>
  <si>
    <t>Заходи з енергозбереження (капітальний ремонт (заміна вікон та дверей)) в приміщенні Снідавської гімназії Косівської міської ради</t>
  </si>
  <si>
    <t>Заходи з енергозбереження (капітальний ремонт (заміна вікон та дверей))в адмін приміщенні Черганівського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</si>
  <si>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Черганівської гімназії Косівської міської ради</t>
  </si>
  <si>
    <t>с.Черганівка</t>
  </si>
  <si>
    <t>Заходи з енергозбереження (капітальний ремонт (заміна вікон та дверей)) в приміщенні Шепітської гімназії Косівської міської ради</t>
  </si>
  <si>
    <t>с.Шепіт</t>
  </si>
  <si>
    <t>Заходи з енергозбереження (капітальний ремонт (заміна вікон та дверей)) в приміщенні Шешорської гімназії Косівської міської ради</t>
  </si>
  <si>
    <t>Заходи з енергозбереження (капітальний ремонт (заміна вікон та дверей)) в приміщенні Яворівського ЗДО "Гуцулята" Косівської міської ради</t>
  </si>
  <si>
    <t>с.Яворів</t>
  </si>
  <si>
    <t>Заходи з енергозбереження (капітальний ремонт (заміна вікон та дверей)) в приміщенні Яворівського ліцею "Гуцульщина" Косівської міської ради</t>
  </si>
  <si>
    <t>0118220</t>
  </si>
  <si>
    <t>Заходи з енергозбереження (капітальний ремонт (заміна вікон та дверей))в приміщенні Косівського РТЦК</t>
  </si>
  <si>
    <t>Оплату послуг гарячого харчування для пільгових категорій учнів</t>
  </si>
  <si>
    <t>с.Бабин</t>
  </si>
  <si>
    <t>с.Микитинці</t>
  </si>
  <si>
    <t>Придбання матеріалів для  проведення ремонтних робіт  господарським способом в закладах загальної середньої освіти Косівської міської ради</t>
  </si>
  <si>
    <t>Комплексна програма соціального захисту населення Косівської територіальної громади на 2021-2025 роки</t>
  </si>
  <si>
    <t>Заходи з енергозбереження (капітальний ремонт (заміна вікон та дверей)) в адмін приміщенні Косівської міської ради</t>
  </si>
  <si>
    <t>Заходи з енергозбереження (капітальний ремонт (заміна вікон та дверей))в адмін приміщенні Городянського старостинського округу Косівської міської ради</t>
  </si>
  <si>
    <t>Придбання матеріалів для  проведення ремонтних робіт  господарським способом в закладах дошкільної освіти Косівської міської ради</t>
  </si>
  <si>
    <t>Заходи з енергозбереження (капітальний ремонт (заміна вікон та дверей))в частині адмін приміщення  Косівської міської ради в рамках проєкту "Поліцейський офіцер громади"</t>
  </si>
  <si>
    <t>до рішення  міської ради  від 21.12.2023р.  № -35/2023</t>
  </si>
  <si>
    <t xml:space="preserve">                             Секретар ради                                                                                                           Світлана МЕДВЕДЧУК                                                                  </t>
  </si>
  <si>
    <t>Розподіл додаткової дотації з державного бюджету місцевим бюджетам на здійснення повноважень органів місцевого самоврядування зі змінами</t>
  </si>
  <si>
    <t>Додаток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</si>
</sst>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 applyBorder="1"/>
    <xf numFmtId="0" fontId="0" fillId="0" borderId="0" xfId="0" applyFill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BreakPreview" zoomScale="78" zoomScaleNormal="100" zoomScaleSheetLayoutView="78" workbookViewId="0">
      <pane ySplit="5" topLeftCell="A36" activePane="bottomLeft" state="frozen"/>
      <selection pane="bottomLeft" activeCell="A37" sqref="A37:H37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64.28515625" customWidth="1"/>
    <col min="5" max="5" width="17" customWidth="1"/>
    <col min="6" max="6" width="16.42578125" customWidth="1"/>
    <col min="7" max="7" width="17.5703125" customWidth="1"/>
    <col min="8" max="8" width="19.28515625" customWidth="1"/>
  </cols>
  <sheetData>
    <row r="1" spans="1:8" ht="15.75" customHeight="1" x14ac:dyDescent="0.25">
      <c r="A1" s="18"/>
      <c r="B1" s="18"/>
      <c r="C1" s="18"/>
      <c r="D1" s="18"/>
      <c r="E1" s="18"/>
      <c r="F1" s="18"/>
      <c r="G1" s="18"/>
      <c r="H1" s="15" t="s">
        <v>63</v>
      </c>
    </row>
    <row r="2" spans="1:8" s="1" customFormat="1" ht="42.75" customHeight="1" x14ac:dyDescent="0.3">
      <c r="D2" s="5"/>
      <c r="E2" s="2"/>
      <c r="F2" s="2"/>
      <c r="G2" s="38" t="s">
        <v>60</v>
      </c>
      <c r="H2" s="38"/>
    </row>
    <row r="3" spans="1:8" ht="41.25" customHeight="1" x14ac:dyDescent="0.2">
      <c r="A3" s="39" t="s">
        <v>62</v>
      </c>
      <c r="B3" s="39"/>
      <c r="C3" s="39"/>
      <c r="D3" s="39"/>
      <c r="E3" s="39"/>
      <c r="F3" s="39"/>
      <c r="G3" s="39"/>
      <c r="H3" s="39"/>
    </row>
    <row r="4" spans="1:8" ht="20.25" x14ac:dyDescent="0.3">
      <c r="A4" s="6"/>
      <c r="B4" s="6"/>
      <c r="C4" s="6"/>
      <c r="D4" s="6"/>
      <c r="E4" s="6"/>
      <c r="F4" s="6"/>
      <c r="G4" s="7"/>
      <c r="H4" s="26" t="s">
        <v>18</v>
      </c>
    </row>
    <row r="5" spans="1:8" ht="129.75" customHeight="1" x14ac:dyDescent="0.2">
      <c r="A5" s="22" t="s">
        <v>0</v>
      </c>
      <c r="B5" s="23" t="s">
        <v>7</v>
      </c>
      <c r="C5" s="23" t="s">
        <v>8</v>
      </c>
      <c r="D5" s="24" t="s">
        <v>13</v>
      </c>
      <c r="E5" s="24" t="s">
        <v>9</v>
      </c>
      <c r="F5" s="24" t="s">
        <v>2</v>
      </c>
      <c r="G5" s="24" t="s">
        <v>16</v>
      </c>
      <c r="H5" s="25" t="s">
        <v>3</v>
      </c>
    </row>
    <row r="6" spans="1:8" ht="35.25" customHeight="1" x14ac:dyDescent="0.2">
      <c r="A6" s="41" t="s">
        <v>14</v>
      </c>
      <c r="B6" s="41"/>
      <c r="C6" s="41"/>
      <c r="D6" s="41"/>
      <c r="E6" s="41"/>
      <c r="F6" s="13">
        <f>SUM(F7:F13)</f>
        <v>0</v>
      </c>
      <c r="G6" s="13">
        <f>SUM(G7:G13)</f>
        <v>1221903</v>
      </c>
      <c r="H6" s="27">
        <f>F6+G6</f>
        <v>1221903</v>
      </c>
    </row>
    <row r="7" spans="1:8" ht="69.75" customHeight="1" x14ac:dyDescent="0.2">
      <c r="A7" s="19">
        <v>1</v>
      </c>
      <c r="B7" s="20" t="s">
        <v>20</v>
      </c>
      <c r="C7" s="19">
        <v>3132</v>
      </c>
      <c r="D7" s="19" t="s">
        <v>56</v>
      </c>
      <c r="E7" s="12" t="s">
        <v>4</v>
      </c>
      <c r="F7" s="21"/>
      <c r="G7" s="21">
        <f>321038+89035+135184</f>
        <v>545257</v>
      </c>
      <c r="H7" s="28">
        <f t="shared" ref="H7:H22" si="0">F7+G7</f>
        <v>545257</v>
      </c>
    </row>
    <row r="8" spans="1:8" ht="87" customHeight="1" x14ac:dyDescent="0.2">
      <c r="A8" s="19">
        <v>2</v>
      </c>
      <c r="B8" s="20" t="s">
        <v>20</v>
      </c>
      <c r="C8" s="19">
        <v>3132</v>
      </c>
      <c r="D8" s="19" t="s">
        <v>24</v>
      </c>
      <c r="E8" s="12" t="s">
        <v>52</v>
      </c>
      <c r="F8" s="21"/>
      <c r="G8" s="21">
        <f>186967-6528</f>
        <v>180439</v>
      </c>
      <c r="H8" s="28">
        <f t="shared" si="0"/>
        <v>180439</v>
      </c>
    </row>
    <row r="9" spans="1:8" ht="92.25" customHeight="1" x14ac:dyDescent="0.2">
      <c r="A9" s="19">
        <v>3</v>
      </c>
      <c r="B9" s="20" t="s">
        <v>20</v>
      </c>
      <c r="C9" s="19">
        <v>3132</v>
      </c>
      <c r="D9" s="19" t="s">
        <v>57</v>
      </c>
      <c r="E9" s="12" t="s">
        <v>19</v>
      </c>
      <c r="F9" s="21"/>
      <c r="G9" s="21">
        <f>20051-37</f>
        <v>20014</v>
      </c>
      <c r="H9" s="28">
        <f t="shared" si="0"/>
        <v>20014</v>
      </c>
    </row>
    <row r="10" spans="1:8" ht="89.25" customHeight="1" x14ac:dyDescent="0.2">
      <c r="A10" s="19">
        <v>4</v>
      </c>
      <c r="B10" s="20" t="s">
        <v>20</v>
      </c>
      <c r="C10" s="19">
        <v>3132</v>
      </c>
      <c r="D10" s="19" t="s">
        <v>29</v>
      </c>
      <c r="E10" s="12" t="s">
        <v>53</v>
      </c>
      <c r="F10" s="21"/>
      <c r="G10" s="21">
        <f>90090-2087</f>
        <v>88003</v>
      </c>
      <c r="H10" s="28">
        <f t="shared" si="0"/>
        <v>88003</v>
      </c>
    </row>
    <row r="11" spans="1:8" ht="103.5" customHeight="1" x14ac:dyDescent="0.2">
      <c r="A11" s="19">
        <v>5</v>
      </c>
      <c r="B11" s="20" t="s">
        <v>20</v>
      </c>
      <c r="C11" s="19">
        <v>3132</v>
      </c>
      <c r="D11" s="19" t="s">
        <v>40</v>
      </c>
      <c r="E11" s="9" t="s">
        <v>42</v>
      </c>
      <c r="F11" s="21"/>
      <c r="G11" s="21">
        <f>14897-28</f>
        <v>14869</v>
      </c>
      <c r="H11" s="28">
        <f t="shared" si="0"/>
        <v>14869</v>
      </c>
    </row>
    <row r="12" spans="1:8" ht="86.25" customHeight="1" x14ac:dyDescent="0.2">
      <c r="A12" s="19">
        <v>6</v>
      </c>
      <c r="B12" s="20" t="s">
        <v>49</v>
      </c>
      <c r="C12" s="19">
        <v>3132</v>
      </c>
      <c r="D12" s="19" t="s">
        <v>50</v>
      </c>
      <c r="E12" s="9" t="s">
        <v>4</v>
      </c>
      <c r="F12" s="21"/>
      <c r="G12" s="21">
        <f>321713-580</f>
        <v>321133</v>
      </c>
      <c r="H12" s="28">
        <f t="shared" ref="H12:H13" si="1">F12+G12</f>
        <v>321133</v>
      </c>
    </row>
    <row r="13" spans="1:8" ht="78.75" customHeight="1" x14ac:dyDescent="0.2">
      <c r="A13" s="19">
        <v>7</v>
      </c>
      <c r="B13" s="20" t="s">
        <v>20</v>
      </c>
      <c r="C13" s="19">
        <v>3132</v>
      </c>
      <c r="D13" s="19" t="s">
        <v>59</v>
      </c>
      <c r="E13" s="9" t="s">
        <v>4</v>
      </c>
      <c r="F13" s="21"/>
      <c r="G13" s="21">
        <v>52188</v>
      </c>
      <c r="H13" s="28">
        <f t="shared" si="1"/>
        <v>52188</v>
      </c>
    </row>
    <row r="14" spans="1:8" ht="26.25" customHeight="1" x14ac:dyDescent="0.2">
      <c r="A14" s="41" t="s">
        <v>17</v>
      </c>
      <c r="B14" s="41"/>
      <c r="C14" s="41"/>
      <c r="D14" s="41"/>
      <c r="E14" s="41"/>
      <c r="F14" s="30">
        <f>SUM(F15:F33)</f>
        <v>880700</v>
      </c>
      <c r="G14" s="30">
        <f>SUM(G15:G33)</f>
        <v>2353197</v>
      </c>
      <c r="H14" s="31">
        <f t="shared" si="0"/>
        <v>3233897</v>
      </c>
    </row>
    <row r="15" spans="1:8" ht="65.25" customHeight="1" x14ac:dyDescent="0.2">
      <c r="A15" s="16">
        <v>1</v>
      </c>
      <c r="B15" s="14" t="s">
        <v>22</v>
      </c>
      <c r="C15" s="19">
        <v>3132</v>
      </c>
      <c r="D15" s="19" t="s">
        <v>23</v>
      </c>
      <c r="E15" s="12" t="s">
        <v>4</v>
      </c>
      <c r="F15" s="32"/>
      <c r="G15" s="29">
        <v>400000</v>
      </c>
      <c r="H15" s="28">
        <f t="shared" si="0"/>
        <v>400000</v>
      </c>
    </row>
    <row r="16" spans="1:8" ht="72.75" customHeight="1" x14ac:dyDescent="0.2">
      <c r="A16" s="16">
        <v>2</v>
      </c>
      <c r="B16" s="14" t="s">
        <v>11</v>
      </c>
      <c r="C16" s="8">
        <v>3132</v>
      </c>
      <c r="D16" s="19" t="s">
        <v>26</v>
      </c>
      <c r="E16" s="12" t="s">
        <v>4</v>
      </c>
      <c r="F16" s="32"/>
      <c r="G16" s="32">
        <f>100000-18275</f>
        <v>81725</v>
      </c>
      <c r="H16" s="28">
        <f t="shared" si="0"/>
        <v>81725</v>
      </c>
    </row>
    <row r="17" spans="1:8" s="4" customFormat="1" ht="63" customHeight="1" x14ac:dyDescent="0.2">
      <c r="A17" s="17">
        <v>3</v>
      </c>
      <c r="B17" s="14" t="s">
        <v>11</v>
      </c>
      <c r="C17" s="8">
        <v>3132</v>
      </c>
      <c r="D17" s="19" t="s">
        <v>27</v>
      </c>
      <c r="E17" s="10" t="s">
        <v>28</v>
      </c>
      <c r="F17" s="33"/>
      <c r="G17" s="33">
        <f>63446-116</f>
        <v>63330</v>
      </c>
      <c r="H17" s="28">
        <f t="shared" si="0"/>
        <v>63330</v>
      </c>
    </row>
    <row r="18" spans="1:8" ht="69.75" customHeight="1" x14ac:dyDescent="0.2">
      <c r="A18" s="16">
        <v>4</v>
      </c>
      <c r="B18" s="14" t="s">
        <v>11</v>
      </c>
      <c r="C18" s="8">
        <v>3132</v>
      </c>
      <c r="D18" s="19" t="s">
        <v>36</v>
      </c>
      <c r="E18" s="9" t="s">
        <v>31</v>
      </c>
      <c r="F18" s="32"/>
      <c r="G18" s="32">
        <v>49535</v>
      </c>
      <c r="H18" s="28">
        <f t="shared" si="0"/>
        <v>49535</v>
      </c>
    </row>
    <row r="19" spans="1:8" ht="69.75" customHeight="1" x14ac:dyDescent="0.2">
      <c r="A19" s="16">
        <v>5</v>
      </c>
      <c r="B19" s="14" t="s">
        <v>11</v>
      </c>
      <c r="C19" s="8">
        <v>3132</v>
      </c>
      <c r="D19" s="19" t="s">
        <v>37</v>
      </c>
      <c r="E19" s="9" t="s">
        <v>10</v>
      </c>
      <c r="F19" s="32"/>
      <c r="G19" s="32">
        <f>111091-201</f>
        <v>110890</v>
      </c>
      <c r="H19" s="28">
        <f t="shared" si="0"/>
        <v>110890</v>
      </c>
    </row>
    <row r="20" spans="1:8" ht="76.5" customHeight="1" x14ac:dyDescent="0.2">
      <c r="A20" s="17">
        <v>6</v>
      </c>
      <c r="B20" s="14" t="s">
        <v>11</v>
      </c>
      <c r="C20" s="8">
        <v>3132</v>
      </c>
      <c r="D20" s="19" t="s">
        <v>46</v>
      </c>
      <c r="E20" s="9" t="s">
        <v>47</v>
      </c>
      <c r="F20" s="32"/>
      <c r="G20" s="32">
        <f>91013-1111</f>
        <v>89902</v>
      </c>
      <c r="H20" s="28">
        <f t="shared" si="0"/>
        <v>89902</v>
      </c>
    </row>
    <row r="21" spans="1:8" ht="71.25" customHeight="1" x14ac:dyDescent="0.2">
      <c r="A21" s="16">
        <v>7</v>
      </c>
      <c r="B21" s="14" t="s">
        <v>11</v>
      </c>
      <c r="C21" s="8">
        <v>2210</v>
      </c>
      <c r="D21" s="36" t="s">
        <v>58</v>
      </c>
      <c r="E21" s="9" t="s">
        <v>15</v>
      </c>
      <c r="F21" s="32">
        <v>42500</v>
      </c>
      <c r="G21" s="32"/>
      <c r="H21" s="28">
        <f t="shared" si="0"/>
        <v>42500</v>
      </c>
    </row>
    <row r="22" spans="1:8" ht="60" customHeight="1" x14ac:dyDescent="0.2">
      <c r="A22" s="16">
        <v>8</v>
      </c>
      <c r="B22" s="14" t="s">
        <v>12</v>
      </c>
      <c r="C22" s="8">
        <v>3132</v>
      </c>
      <c r="D22" s="19" t="s">
        <v>25</v>
      </c>
      <c r="E22" s="12" t="s">
        <v>28</v>
      </c>
      <c r="F22" s="32"/>
      <c r="G22" s="32">
        <f>108674-469</f>
        <v>108205</v>
      </c>
      <c r="H22" s="28">
        <f t="shared" si="0"/>
        <v>108205</v>
      </c>
    </row>
    <row r="23" spans="1:8" ht="72.75" customHeight="1" x14ac:dyDescent="0.2">
      <c r="A23" s="17">
        <v>9</v>
      </c>
      <c r="B23" s="14" t="s">
        <v>12</v>
      </c>
      <c r="C23" s="8">
        <v>3132</v>
      </c>
      <c r="D23" s="19" t="s">
        <v>30</v>
      </c>
      <c r="E23" s="12" t="s">
        <v>31</v>
      </c>
      <c r="F23" s="32"/>
      <c r="G23" s="32">
        <f>404792-6697</f>
        <v>398095</v>
      </c>
      <c r="H23" s="28">
        <f>F23+G23</f>
        <v>398095</v>
      </c>
    </row>
    <row r="24" spans="1:8" ht="72.75" customHeight="1" x14ac:dyDescent="0.2">
      <c r="A24" s="16">
        <v>10</v>
      </c>
      <c r="B24" s="14" t="s">
        <v>12</v>
      </c>
      <c r="C24" s="8">
        <v>3132</v>
      </c>
      <c r="D24" s="19" t="s">
        <v>32</v>
      </c>
      <c r="E24" s="12" t="s">
        <v>33</v>
      </c>
      <c r="F24" s="32"/>
      <c r="G24" s="32">
        <f>188876-3469</f>
        <v>185407</v>
      </c>
      <c r="H24" s="28">
        <f>F24+G24</f>
        <v>185407</v>
      </c>
    </row>
    <row r="25" spans="1:8" ht="72.75" customHeight="1" x14ac:dyDescent="0.2">
      <c r="A25" s="16">
        <v>11</v>
      </c>
      <c r="B25" s="14" t="s">
        <v>12</v>
      </c>
      <c r="C25" s="8">
        <v>3132</v>
      </c>
      <c r="D25" s="19" t="s">
        <v>34</v>
      </c>
      <c r="E25" s="12" t="s">
        <v>6</v>
      </c>
      <c r="F25" s="32"/>
      <c r="G25" s="32">
        <f>50777-539</f>
        <v>50238</v>
      </c>
      <c r="H25" s="28">
        <f>F25+G25</f>
        <v>50238</v>
      </c>
    </row>
    <row r="26" spans="1:8" ht="72.75" customHeight="1" x14ac:dyDescent="0.2">
      <c r="A26" s="17">
        <v>12</v>
      </c>
      <c r="B26" s="14" t="s">
        <v>12</v>
      </c>
      <c r="C26" s="8">
        <v>3132</v>
      </c>
      <c r="D26" s="19" t="s">
        <v>35</v>
      </c>
      <c r="E26" s="12" t="s">
        <v>6</v>
      </c>
      <c r="F26" s="32"/>
      <c r="G26" s="32">
        <f>74142-135</f>
        <v>74007</v>
      </c>
      <c r="H26" s="28">
        <f>F26+G26</f>
        <v>74007</v>
      </c>
    </row>
    <row r="27" spans="1:8" ht="72.75" customHeight="1" x14ac:dyDescent="0.2">
      <c r="A27" s="16">
        <v>13</v>
      </c>
      <c r="B27" s="14" t="s">
        <v>12</v>
      </c>
      <c r="C27" s="8">
        <v>3132</v>
      </c>
      <c r="D27" s="19" t="s">
        <v>39</v>
      </c>
      <c r="E27" s="12" t="s">
        <v>38</v>
      </c>
      <c r="F27" s="32"/>
      <c r="G27" s="32">
        <f>81419-2682</f>
        <v>78737</v>
      </c>
      <c r="H27" s="28">
        <f>F27+G27</f>
        <v>78737</v>
      </c>
    </row>
    <row r="28" spans="1:8" ht="72.75" customHeight="1" x14ac:dyDescent="0.2">
      <c r="A28" s="16">
        <v>14</v>
      </c>
      <c r="B28" s="14" t="s">
        <v>12</v>
      </c>
      <c r="C28" s="8">
        <v>3132</v>
      </c>
      <c r="D28" s="19" t="s">
        <v>41</v>
      </c>
      <c r="E28" s="12" t="s">
        <v>42</v>
      </c>
      <c r="F28" s="32"/>
      <c r="G28" s="32">
        <f>172807-1381</f>
        <v>171426</v>
      </c>
      <c r="H28" s="28">
        <f t="shared" ref="H28:H32" si="2">F28+G28</f>
        <v>171426</v>
      </c>
    </row>
    <row r="29" spans="1:8" ht="72.75" customHeight="1" x14ac:dyDescent="0.2">
      <c r="A29" s="17">
        <v>15</v>
      </c>
      <c r="B29" s="14" t="s">
        <v>12</v>
      </c>
      <c r="C29" s="8">
        <v>3132</v>
      </c>
      <c r="D29" s="19" t="s">
        <v>43</v>
      </c>
      <c r="E29" s="12" t="s">
        <v>44</v>
      </c>
      <c r="F29" s="32"/>
      <c r="G29" s="32">
        <f>190229-343</f>
        <v>189886</v>
      </c>
      <c r="H29" s="28">
        <f t="shared" si="2"/>
        <v>189886</v>
      </c>
    </row>
    <row r="30" spans="1:8" ht="72.75" customHeight="1" x14ac:dyDescent="0.2">
      <c r="A30" s="16">
        <v>16</v>
      </c>
      <c r="B30" s="14" t="s">
        <v>12</v>
      </c>
      <c r="C30" s="8">
        <v>3132</v>
      </c>
      <c r="D30" s="19" t="s">
        <v>45</v>
      </c>
      <c r="E30" s="12" t="s">
        <v>5</v>
      </c>
      <c r="F30" s="32"/>
      <c r="G30" s="32">
        <f>99205-1954</f>
        <v>97251</v>
      </c>
      <c r="H30" s="28">
        <f t="shared" si="2"/>
        <v>97251</v>
      </c>
    </row>
    <row r="31" spans="1:8" ht="72.75" customHeight="1" x14ac:dyDescent="0.2">
      <c r="A31" s="16">
        <v>17</v>
      </c>
      <c r="B31" s="14" t="s">
        <v>12</v>
      </c>
      <c r="C31" s="8">
        <v>3132</v>
      </c>
      <c r="D31" s="19" t="s">
        <v>48</v>
      </c>
      <c r="E31" s="12" t="s">
        <v>47</v>
      </c>
      <c r="F31" s="32"/>
      <c r="G31" s="32">
        <f>210119-5556</f>
        <v>204563</v>
      </c>
      <c r="H31" s="28">
        <f t="shared" si="2"/>
        <v>204563</v>
      </c>
    </row>
    <row r="32" spans="1:8" ht="56.25" customHeight="1" x14ac:dyDescent="0.2">
      <c r="A32" s="17">
        <v>18</v>
      </c>
      <c r="B32" s="14" t="s">
        <v>12</v>
      </c>
      <c r="C32" s="8">
        <v>2230</v>
      </c>
      <c r="D32" s="19" t="s">
        <v>51</v>
      </c>
      <c r="E32" s="9" t="s">
        <v>15</v>
      </c>
      <c r="F32" s="32">
        <v>360000</v>
      </c>
      <c r="G32" s="32"/>
      <c r="H32" s="28">
        <f t="shared" si="2"/>
        <v>360000</v>
      </c>
    </row>
    <row r="33" spans="1:8" ht="60" customHeight="1" x14ac:dyDescent="0.2">
      <c r="A33" s="16">
        <v>19</v>
      </c>
      <c r="B33" s="14" t="s">
        <v>12</v>
      </c>
      <c r="C33" s="8">
        <v>2210</v>
      </c>
      <c r="D33" s="36" t="s">
        <v>54</v>
      </c>
      <c r="E33" s="9" t="s">
        <v>15</v>
      </c>
      <c r="F33" s="32">
        <v>478200</v>
      </c>
      <c r="G33" s="32"/>
      <c r="H33" s="28">
        <f>F33+G33</f>
        <v>478200</v>
      </c>
    </row>
    <row r="34" spans="1:8" s="4" customFormat="1" ht="46.5" customHeight="1" x14ac:dyDescent="0.2">
      <c r="A34" s="42" t="s">
        <v>21</v>
      </c>
      <c r="B34" s="43"/>
      <c r="C34" s="43"/>
      <c r="D34" s="43"/>
      <c r="E34" s="44"/>
      <c r="F34" s="34">
        <f>SUM(F35:F35)</f>
        <v>5000</v>
      </c>
      <c r="G34" s="34">
        <f>SUM(G35:G35)</f>
        <v>0</v>
      </c>
      <c r="H34" s="31">
        <f t="shared" ref="H34" si="3">F34+G34</f>
        <v>5000</v>
      </c>
    </row>
    <row r="35" spans="1:8" s="4" customFormat="1" ht="66" customHeight="1" x14ac:dyDescent="0.2">
      <c r="A35" s="11">
        <v>1</v>
      </c>
      <c r="B35" s="11">
        <v>3413242</v>
      </c>
      <c r="C35" s="11">
        <v>2730</v>
      </c>
      <c r="D35" s="19" t="s">
        <v>55</v>
      </c>
      <c r="E35" s="9" t="s">
        <v>15</v>
      </c>
      <c r="F35" s="33">
        <v>5000</v>
      </c>
      <c r="G35" s="33"/>
      <c r="H35" s="28"/>
    </row>
    <row r="36" spans="1:8" ht="28.5" customHeight="1" x14ac:dyDescent="0.3">
      <c r="A36" s="40" t="s">
        <v>1</v>
      </c>
      <c r="B36" s="40"/>
      <c r="C36" s="40"/>
      <c r="D36" s="40"/>
      <c r="E36" s="40"/>
      <c r="F36" s="35">
        <f>F6+F14+F34</f>
        <v>885700</v>
      </c>
      <c r="G36" s="35">
        <f>G6+G14+G34</f>
        <v>3575100</v>
      </c>
      <c r="H36" s="35">
        <f>F36+G36</f>
        <v>4460800</v>
      </c>
    </row>
    <row r="37" spans="1:8" s="3" customFormat="1" ht="41.25" customHeight="1" x14ac:dyDescent="0.3">
      <c r="A37" s="37" t="s">
        <v>61</v>
      </c>
      <c r="B37" s="37"/>
      <c r="C37" s="37"/>
      <c r="D37" s="37"/>
      <c r="E37" s="37"/>
      <c r="F37" s="37"/>
      <c r="G37" s="37"/>
      <c r="H37" s="37"/>
    </row>
  </sheetData>
  <mergeCells count="7">
    <mergeCell ref="A37:H37"/>
    <mergeCell ref="G2:H2"/>
    <mergeCell ref="A3:H3"/>
    <mergeCell ref="A36:E36"/>
    <mergeCell ref="A6:E6"/>
    <mergeCell ref="A14:E14"/>
    <mergeCell ref="A34:E34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7</vt:lpstr>
      <vt:lpstr>'Додаток 7'!Область_печати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2023-12-06T07:52:26Z</cp:lastPrinted>
  <dcterms:created xsi:type="dcterms:W3CDTF">2007-12-29T12:46:41Z</dcterms:created>
  <dcterms:modified xsi:type="dcterms:W3CDTF">2023-12-07T15:45:42Z</dcterms:modified>
</cp:coreProperties>
</file>