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12480"/>
  </bookViews>
  <sheets>
    <sheet name="Додаток 1" sheetId="4" r:id="rId1"/>
  </sheets>
  <definedNames>
    <definedName name="_xlnm.Print_Area" localSheetId="0">'Додаток 1'!$A$1:$L$21</definedName>
  </definedNames>
  <calcPr calcId="152511"/>
</workbook>
</file>

<file path=xl/calcChain.xml><?xml version="1.0" encoding="utf-8"?>
<calcChain xmlns="http://schemas.openxmlformats.org/spreadsheetml/2006/main">
  <c r="I19" i="4" l="1"/>
  <c r="K9" i="4" l="1"/>
  <c r="K7" i="4"/>
  <c r="K8" i="4"/>
  <c r="K17" i="4"/>
  <c r="F17" i="4"/>
  <c r="J18" i="4" l="1"/>
  <c r="K18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6" i="4"/>
  <c r="K6" i="4" s="1"/>
  <c r="J5" i="4"/>
  <c r="J19" i="4" l="1"/>
  <c r="K19" i="4" s="1"/>
  <c r="K5" i="4"/>
  <c r="F16" i="4"/>
  <c r="F15" i="4"/>
  <c r="F11" i="4"/>
  <c r="F6" i="4"/>
  <c r="F5" i="4"/>
</calcChain>
</file>

<file path=xl/sharedStrings.xml><?xml version="1.0" encoding="utf-8"?>
<sst xmlns="http://schemas.openxmlformats.org/spreadsheetml/2006/main" count="58" uniqueCount="41">
  <si>
    <t>Код Програмної класифікації видатків та кредитування місцевих бюджетів</t>
  </si>
  <si>
    <t>КЕКВ</t>
  </si>
  <si>
    <t>Головний розпорядник, назва об‘єкта</t>
  </si>
  <si>
    <t>Населений пункт, де відбувається захід</t>
  </si>
  <si>
    <t>Спеціальний фонд (в.т.ч. бюджет розвитку)</t>
  </si>
  <si>
    <t>Залишок плану відносно договорів</t>
  </si>
  <si>
    <t>0117442</t>
  </si>
  <si>
    <t>м.Косів</t>
  </si>
  <si>
    <t>Капітальний ремонт тротуару на перехресті  вул.Небесної Сотні-Незалежності в м.Косів Івано-Франківської області</t>
  </si>
  <si>
    <t>Капітальний ремонт тротуару по вул.Горбового  в м.Косів Івано-Франківської області</t>
  </si>
  <si>
    <t>Капітальний ремонт споруд дорожнього водовідводу по вул.Горбового в м.Косів Косівської міської ради</t>
  </si>
  <si>
    <t>Капітальний  ремонт споруд дорожнього водовідводу  в с.Бабин уч.Гарасими, Косівської міської ради</t>
  </si>
  <si>
    <t>с.Бабин</t>
  </si>
  <si>
    <t>Капітальний ремонт споруд дорожнього водовідводу по вул. Франка в с.Вербовець Косівської міської ради</t>
  </si>
  <si>
    <t xml:space="preserve">с.Вербовець </t>
  </si>
  <si>
    <t>с.Город</t>
  </si>
  <si>
    <t>Капітальний ремонт автобусної зупинки по вул.Незалежності в с.Город Косівської міської ради</t>
  </si>
  <si>
    <t>Капітальний ремонт тротуару по вул.Шевченка в с.Микитинці Косівської міської ради</t>
  </si>
  <si>
    <t>с.Микитинці</t>
  </si>
  <si>
    <t>Капітальний ремонт дорожнього покриття по вул.І.Франка в с.Пістинь Косівської міської ради</t>
  </si>
  <si>
    <t>с.Пістинь</t>
  </si>
  <si>
    <t>Капітальний ремонт штучної споруди (моста) в с.Снідавка уч. Межиріки Косівської міської ради</t>
  </si>
  <si>
    <t>Капітальний ремонт автобусної зупинки по вул.Косівська в с.Черганівка Косівської міської ради</t>
  </si>
  <si>
    <t>с.Черганівка</t>
  </si>
  <si>
    <t>Капітальний ремонт дорожнього покриття на провулку Косівська в с.Черганівка Косівської міської ради</t>
  </si>
  <si>
    <t xml:space="preserve"> с.Шепіт</t>
  </si>
  <si>
    <t>Капітальний ремонт автобусної зупинки в с.Яворів Косівської міської ради</t>
  </si>
  <si>
    <t xml:space="preserve"> с.Яворів </t>
  </si>
  <si>
    <t>0116030</t>
  </si>
  <si>
    <t>Капітальний ремонт (благоустрій ) території адміністративної будівлі у с.Шепіт, участок Підкородистий , Косівської міської ради, Косівського району Івано Франківської області</t>
  </si>
  <si>
    <t>Залишок по договору</t>
  </si>
  <si>
    <t>Всього</t>
  </si>
  <si>
    <t xml:space="preserve">с.Снідавка       </t>
  </si>
  <si>
    <t>Зменшення видатків передбачених у 2023 році на Програму соціально-економічного та культурного розвитку Косівської міської ради на 2021-2026 роки</t>
  </si>
  <si>
    <t>Поточний ремонт  вулиці Павлика в місті  Косів, Косівського району, Івано-Франківської області</t>
  </si>
  <si>
    <t>Загальний фонд</t>
  </si>
  <si>
    <t xml:space="preserve">Разом </t>
  </si>
  <si>
    <t>№п/п</t>
  </si>
  <si>
    <t>до рішення  міської ради  від 21.12.2023р.  № -35/2023</t>
  </si>
  <si>
    <t>Секретар ради                                                                                                           Світлана МЕДВЕДЧУК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</si>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</sst>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4" fillId="0" borderId="1" xfId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" fillId="0" borderId="0" xfId="1" applyFill="1"/>
    <xf numFmtId="0" fontId="4" fillId="2" borderId="1" xfId="1" applyFont="1" applyFill="1" applyBorder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" fillId="2" borderId="0" xfId="1" applyFill="1"/>
    <xf numFmtId="0" fontId="1" fillId="0" borderId="0" xfId="1" applyAlignment="1">
      <alignment horizontal="right"/>
    </xf>
    <xf numFmtId="0" fontId="2" fillId="0" borderId="0" xfId="1" applyFont="1" applyAlignment="1">
      <alignment vertical="center"/>
    </xf>
    <xf numFmtId="4" fontId="5" fillId="0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wrapText="1"/>
    </xf>
    <xf numFmtId="0" fontId="6" fillId="0" borderId="0" xfId="1" applyFont="1" applyAlignment="1"/>
    <xf numFmtId="0" fontId="8" fillId="0" borderId="0" xfId="1" applyFont="1"/>
    <xf numFmtId="4" fontId="4" fillId="0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/>
    </xf>
    <xf numFmtId="4" fontId="4" fillId="0" borderId="1" xfId="1" applyNumberFormat="1" applyFont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4" fontId="6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/>
    <xf numFmtId="0" fontId="4" fillId="2" borderId="1" xfId="1" applyFont="1" applyFill="1" applyBorder="1"/>
    <xf numFmtId="0" fontId="11" fillId="0" borderId="1" xfId="1" applyFont="1" applyBorder="1" applyAlignment="1">
      <alignment horizontal="center" vertical="center" wrapText="1"/>
    </xf>
    <xf numFmtId="0" fontId="6" fillId="0" borderId="2" xfId="1" applyFont="1" applyBorder="1" applyAlignment="1"/>
    <xf numFmtId="49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14" fillId="0" borderId="0" xfId="1" applyFont="1" applyAlignment="1">
      <alignment horizontal="left" wrapText="1"/>
    </xf>
    <xf numFmtId="0" fontId="12" fillId="0" borderId="1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BreakPreview" topLeftCell="A10" zoomScale="78" zoomScaleNormal="80" zoomScaleSheetLayoutView="78" workbookViewId="0">
      <selection activeCell="J4" sqref="J4"/>
    </sheetView>
  </sheetViews>
  <sheetFormatPr defaultColWidth="9.140625" defaultRowHeight="12.75" x14ac:dyDescent="0.2"/>
  <cols>
    <col min="1" max="1" width="5.7109375" style="1" customWidth="1"/>
    <col min="2" max="2" width="11.42578125" style="1" customWidth="1"/>
    <col min="3" max="3" width="8.140625" style="1" customWidth="1"/>
    <col min="4" max="4" width="48.5703125" style="1" customWidth="1"/>
    <col min="5" max="5" width="17" style="1" customWidth="1"/>
    <col min="6" max="6" width="17.7109375" style="10" hidden="1" customWidth="1"/>
    <col min="7" max="7" width="19.140625" style="1" hidden="1" customWidth="1"/>
    <col min="8" max="8" width="19.5703125" style="1" hidden="1" customWidth="1"/>
    <col min="9" max="9" width="15" style="1" customWidth="1"/>
    <col min="10" max="10" width="17.42578125" style="1" customWidth="1"/>
    <col min="11" max="11" width="14.85546875" style="1" customWidth="1"/>
    <col min="12" max="16384" width="9.140625" style="1"/>
  </cols>
  <sheetData>
    <row r="1" spans="1:12" ht="24" customHeight="1" x14ac:dyDescent="0.25">
      <c r="J1" s="46" t="s">
        <v>40</v>
      </c>
      <c r="K1" s="46"/>
    </row>
    <row r="2" spans="1:12" ht="48.75" customHeight="1" x14ac:dyDescent="0.25">
      <c r="B2" s="11"/>
      <c r="C2" s="11"/>
      <c r="D2" s="11"/>
      <c r="E2" s="11"/>
      <c r="F2" s="11"/>
      <c r="J2" s="47" t="s">
        <v>38</v>
      </c>
      <c r="K2" s="47"/>
    </row>
    <row r="3" spans="1:12" ht="69.75" customHeight="1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23" customHeight="1" x14ac:dyDescent="0.25">
      <c r="A4" s="45" t="s">
        <v>37</v>
      </c>
      <c r="B4" s="40" t="s">
        <v>0</v>
      </c>
      <c r="C4" s="17" t="s">
        <v>1</v>
      </c>
      <c r="D4" s="18" t="s">
        <v>2</v>
      </c>
      <c r="E4" s="18" t="s">
        <v>3</v>
      </c>
      <c r="F4" s="18" t="s">
        <v>4</v>
      </c>
      <c r="G4" s="19" t="s">
        <v>30</v>
      </c>
      <c r="H4" s="19" t="s">
        <v>5</v>
      </c>
      <c r="I4" s="26" t="s">
        <v>35</v>
      </c>
      <c r="J4" s="26" t="s">
        <v>4</v>
      </c>
      <c r="K4" s="27" t="s">
        <v>36</v>
      </c>
    </row>
    <row r="5" spans="1:12" s="5" customFormat="1" ht="84" customHeight="1" x14ac:dyDescent="0.3">
      <c r="A5" s="38">
        <v>1</v>
      </c>
      <c r="B5" s="3" t="s">
        <v>6</v>
      </c>
      <c r="C5" s="2">
        <v>3132</v>
      </c>
      <c r="D5" s="4" t="s">
        <v>8</v>
      </c>
      <c r="E5" s="2" t="s">
        <v>7</v>
      </c>
      <c r="F5" s="12">
        <f>275000+375000+64044-71235</f>
        <v>642809</v>
      </c>
      <c r="G5" s="15"/>
      <c r="H5" s="30">
        <v>8715</v>
      </c>
      <c r="I5" s="28"/>
      <c r="J5" s="22">
        <f>G5+H5</f>
        <v>8715</v>
      </c>
      <c r="K5" s="23">
        <f>I5+J5</f>
        <v>8715</v>
      </c>
    </row>
    <row r="6" spans="1:12" s="5" customFormat="1" ht="62.25" customHeight="1" x14ac:dyDescent="0.3">
      <c r="A6" s="38">
        <v>2</v>
      </c>
      <c r="B6" s="3" t="s">
        <v>6</v>
      </c>
      <c r="C6" s="2">
        <v>3132</v>
      </c>
      <c r="D6" s="4" t="s">
        <v>9</v>
      </c>
      <c r="E6" s="2" t="s">
        <v>7</v>
      </c>
      <c r="F6" s="12">
        <f>341613-51600</f>
        <v>290013</v>
      </c>
      <c r="G6" s="31"/>
      <c r="H6" s="30">
        <v>20590</v>
      </c>
      <c r="I6" s="28"/>
      <c r="J6" s="22">
        <f>G6+H6</f>
        <v>20590</v>
      </c>
      <c r="K6" s="23">
        <f t="shared" ref="K6:K18" si="0">I6+J6</f>
        <v>20590</v>
      </c>
    </row>
    <row r="7" spans="1:12" s="9" customFormat="1" ht="62.25" customHeight="1" x14ac:dyDescent="0.3">
      <c r="A7" s="39">
        <v>3</v>
      </c>
      <c r="B7" s="7" t="s">
        <v>6</v>
      </c>
      <c r="C7" s="6">
        <v>3132</v>
      </c>
      <c r="D7" s="8" t="s">
        <v>10</v>
      </c>
      <c r="E7" s="6" t="s">
        <v>7</v>
      </c>
      <c r="F7" s="13">
        <v>210000</v>
      </c>
      <c r="G7" s="31">
        <v>18103.740000000002</v>
      </c>
      <c r="H7" s="32">
        <v>5680</v>
      </c>
      <c r="I7" s="29"/>
      <c r="J7" s="22">
        <v>23780</v>
      </c>
      <c r="K7" s="23">
        <f t="shared" si="0"/>
        <v>23780</v>
      </c>
    </row>
    <row r="8" spans="1:12" s="5" customFormat="1" ht="74.25" customHeight="1" x14ac:dyDescent="0.3">
      <c r="A8" s="38">
        <v>5</v>
      </c>
      <c r="B8" s="42" t="s">
        <v>6</v>
      </c>
      <c r="C8" s="25">
        <v>3132</v>
      </c>
      <c r="D8" s="25" t="s">
        <v>13</v>
      </c>
      <c r="E8" s="43" t="s">
        <v>14</v>
      </c>
      <c r="F8" s="12"/>
      <c r="G8" s="33"/>
      <c r="H8" s="14"/>
      <c r="I8" s="22"/>
      <c r="J8" s="22">
        <v>23700</v>
      </c>
      <c r="K8" s="23">
        <f t="shared" si="0"/>
        <v>23700</v>
      </c>
    </row>
    <row r="9" spans="1:12" s="5" customFormat="1" ht="73.5" customHeight="1" x14ac:dyDescent="0.3">
      <c r="A9" s="38">
        <v>6</v>
      </c>
      <c r="B9" s="35" t="s">
        <v>6</v>
      </c>
      <c r="C9" s="24">
        <v>3132</v>
      </c>
      <c r="D9" s="24" t="s">
        <v>16</v>
      </c>
      <c r="E9" s="25" t="s">
        <v>15</v>
      </c>
      <c r="F9" s="44"/>
      <c r="G9" s="33"/>
      <c r="H9" s="14"/>
      <c r="I9" s="22"/>
      <c r="J9" s="22">
        <v>335550</v>
      </c>
      <c r="K9" s="23">
        <f t="shared" si="0"/>
        <v>335550</v>
      </c>
    </row>
    <row r="10" spans="1:12" s="5" customFormat="1" ht="69" customHeight="1" x14ac:dyDescent="0.3">
      <c r="A10" s="38">
        <v>7</v>
      </c>
      <c r="B10" s="3" t="s">
        <v>6</v>
      </c>
      <c r="C10" s="2">
        <v>3132</v>
      </c>
      <c r="D10" s="4" t="s">
        <v>11</v>
      </c>
      <c r="E10" s="2" t="s">
        <v>12</v>
      </c>
      <c r="F10" s="12">
        <v>250000</v>
      </c>
      <c r="G10" s="15">
        <v>513</v>
      </c>
      <c r="H10" s="30">
        <v>28216</v>
      </c>
      <c r="I10" s="28"/>
      <c r="J10" s="22">
        <f t="shared" ref="J10:J16" si="1">G10+H10</f>
        <v>28729</v>
      </c>
      <c r="K10" s="23">
        <f t="shared" si="0"/>
        <v>28729</v>
      </c>
    </row>
    <row r="11" spans="1:12" s="5" customFormat="1" ht="64.5" customHeight="1" x14ac:dyDescent="0.3">
      <c r="A11" s="38">
        <v>8</v>
      </c>
      <c r="B11" s="3" t="s">
        <v>6</v>
      </c>
      <c r="C11" s="2">
        <v>3132</v>
      </c>
      <c r="D11" s="4" t="s">
        <v>17</v>
      </c>
      <c r="E11" s="2" t="s">
        <v>18</v>
      </c>
      <c r="F11" s="12">
        <f>400000+373172</f>
        <v>773172</v>
      </c>
      <c r="G11" s="15"/>
      <c r="H11" s="30">
        <v>15720</v>
      </c>
      <c r="I11" s="28"/>
      <c r="J11" s="22">
        <f t="shared" si="1"/>
        <v>15720</v>
      </c>
      <c r="K11" s="23">
        <f t="shared" si="0"/>
        <v>15720</v>
      </c>
    </row>
    <row r="12" spans="1:12" s="5" customFormat="1" ht="65.25" customHeight="1" x14ac:dyDescent="0.3">
      <c r="A12" s="39">
        <v>9</v>
      </c>
      <c r="B12" s="3" t="s">
        <v>6</v>
      </c>
      <c r="C12" s="2">
        <v>3132</v>
      </c>
      <c r="D12" s="4" t="s">
        <v>19</v>
      </c>
      <c r="E12" s="2" t="s">
        <v>20</v>
      </c>
      <c r="F12" s="12">
        <v>1402000</v>
      </c>
      <c r="G12" s="33">
        <v>46406</v>
      </c>
      <c r="H12" s="30">
        <v>1312</v>
      </c>
      <c r="I12" s="28"/>
      <c r="J12" s="22">
        <f t="shared" si="1"/>
        <v>47718</v>
      </c>
      <c r="K12" s="23">
        <f t="shared" si="0"/>
        <v>47718</v>
      </c>
    </row>
    <row r="13" spans="1:12" s="5" customFormat="1" ht="58.5" customHeight="1" x14ac:dyDescent="0.3">
      <c r="A13" s="38">
        <v>10</v>
      </c>
      <c r="B13" s="3" t="s">
        <v>6</v>
      </c>
      <c r="C13" s="2">
        <v>3132</v>
      </c>
      <c r="D13" s="2" t="s">
        <v>21</v>
      </c>
      <c r="E13" s="2" t="s">
        <v>32</v>
      </c>
      <c r="F13" s="14">
        <v>773000</v>
      </c>
      <c r="G13" s="15"/>
      <c r="H13" s="30">
        <v>35841</v>
      </c>
      <c r="I13" s="28"/>
      <c r="J13" s="22">
        <f t="shared" si="1"/>
        <v>35841</v>
      </c>
      <c r="K13" s="23">
        <f t="shared" si="0"/>
        <v>35841</v>
      </c>
    </row>
    <row r="14" spans="1:12" s="5" customFormat="1" ht="62.25" customHeight="1" x14ac:dyDescent="0.3">
      <c r="A14" s="38">
        <v>11</v>
      </c>
      <c r="B14" s="3" t="s">
        <v>6</v>
      </c>
      <c r="C14" s="2">
        <v>3132</v>
      </c>
      <c r="D14" s="4" t="s">
        <v>22</v>
      </c>
      <c r="E14" s="2" t="s">
        <v>23</v>
      </c>
      <c r="F14" s="12">
        <v>250000</v>
      </c>
      <c r="G14" s="15">
        <v>55517</v>
      </c>
      <c r="H14" s="30">
        <v>1019</v>
      </c>
      <c r="I14" s="28"/>
      <c r="J14" s="22">
        <f t="shared" si="1"/>
        <v>56536</v>
      </c>
      <c r="K14" s="23">
        <f t="shared" si="0"/>
        <v>56536</v>
      </c>
    </row>
    <row r="15" spans="1:12" s="5" customFormat="1" ht="69.75" customHeight="1" x14ac:dyDescent="0.3">
      <c r="A15" s="39">
        <v>12</v>
      </c>
      <c r="B15" s="3" t="s">
        <v>6</v>
      </c>
      <c r="C15" s="2">
        <v>3132</v>
      </c>
      <c r="D15" s="4" t="s">
        <v>24</v>
      </c>
      <c r="E15" s="2" t="s">
        <v>23</v>
      </c>
      <c r="F15" s="12">
        <f>385000+311099+16000</f>
        <v>712099</v>
      </c>
      <c r="G15" s="15"/>
      <c r="H15" s="30">
        <v>5102</v>
      </c>
      <c r="I15" s="28"/>
      <c r="J15" s="22">
        <f t="shared" si="1"/>
        <v>5102</v>
      </c>
      <c r="K15" s="23">
        <f t="shared" si="0"/>
        <v>5102</v>
      </c>
    </row>
    <row r="16" spans="1:12" s="5" customFormat="1" ht="50.25" customHeight="1" x14ac:dyDescent="0.3">
      <c r="A16" s="38">
        <v>13</v>
      </c>
      <c r="B16" s="3" t="s">
        <v>6</v>
      </c>
      <c r="C16" s="2">
        <v>3132</v>
      </c>
      <c r="D16" s="4" t="s">
        <v>26</v>
      </c>
      <c r="E16" s="2" t="s">
        <v>27</v>
      </c>
      <c r="F16" s="12">
        <f>200000+28295+128380</f>
        <v>356675</v>
      </c>
      <c r="G16" s="15"/>
      <c r="H16" s="30">
        <v>5906</v>
      </c>
      <c r="I16" s="28"/>
      <c r="J16" s="22">
        <f t="shared" si="1"/>
        <v>5906</v>
      </c>
      <c r="K16" s="23">
        <f t="shared" si="0"/>
        <v>5906</v>
      </c>
    </row>
    <row r="17" spans="1:11" s="5" customFormat="1" ht="60.75" customHeight="1" x14ac:dyDescent="0.3">
      <c r="A17" s="38">
        <v>14</v>
      </c>
      <c r="B17" s="35" t="s">
        <v>6</v>
      </c>
      <c r="C17" s="24">
        <v>2240</v>
      </c>
      <c r="D17" s="36" t="s">
        <v>34</v>
      </c>
      <c r="E17" s="25" t="s">
        <v>7</v>
      </c>
      <c r="F17" s="37">
        <f>400000+272155+57000</f>
        <v>729155</v>
      </c>
      <c r="G17" s="33"/>
      <c r="H17" s="14"/>
      <c r="I17" s="22">
        <v>240000</v>
      </c>
      <c r="J17" s="22"/>
      <c r="K17" s="23">
        <f t="shared" si="0"/>
        <v>240000</v>
      </c>
    </row>
    <row r="18" spans="1:11" s="5" customFormat="1" ht="102.75" customHeight="1" x14ac:dyDescent="0.3">
      <c r="A18" s="39">
        <v>15</v>
      </c>
      <c r="B18" s="3" t="s">
        <v>28</v>
      </c>
      <c r="C18" s="2">
        <v>3132</v>
      </c>
      <c r="D18" s="4" t="s">
        <v>29</v>
      </c>
      <c r="E18" s="2" t="s">
        <v>25</v>
      </c>
      <c r="F18" s="12">
        <v>164000</v>
      </c>
      <c r="G18" s="15"/>
      <c r="H18" s="30">
        <v>2500</v>
      </c>
      <c r="I18" s="28"/>
      <c r="J18" s="22">
        <f>G18+H18</f>
        <v>2500</v>
      </c>
      <c r="K18" s="23">
        <f t="shared" si="0"/>
        <v>2500</v>
      </c>
    </row>
    <row r="19" spans="1:11" ht="30.75" customHeight="1" x14ac:dyDescent="0.2">
      <c r="A19" s="48" t="s">
        <v>31</v>
      </c>
      <c r="B19" s="48"/>
      <c r="C19" s="48"/>
      <c r="D19" s="48"/>
      <c r="E19" s="48"/>
      <c r="F19" s="16"/>
      <c r="G19" s="15"/>
      <c r="H19" s="15"/>
      <c r="I19" s="23">
        <f>SUM(I5:I18)</f>
        <v>240000</v>
      </c>
      <c r="J19" s="23">
        <f>SUM(J5:J18)</f>
        <v>610387</v>
      </c>
      <c r="K19" s="34">
        <f>I19+J19</f>
        <v>850387</v>
      </c>
    </row>
    <row r="20" spans="1:11" s="21" customFormat="1" ht="29.25" customHeight="1" x14ac:dyDescent="0.3">
      <c r="A20" s="20" t="s">
        <v>39</v>
      </c>
      <c r="B20" s="20"/>
      <c r="C20" s="20"/>
      <c r="D20" s="41"/>
      <c r="E20" s="41"/>
      <c r="F20" s="41"/>
      <c r="G20" s="41"/>
      <c r="H20" s="41"/>
      <c r="I20" s="41"/>
      <c r="J20" s="41"/>
      <c r="K20" s="41"/>
    </row>
  </sheetData>
  <mergeCells count="4">
    <mergeCell ref="J1:K1"/>
    <mergeCell ref="J2:K2"/>
    <mergeCell ref="A19:E19"/>
    <mergeCell ref="A3:L3"/>
  </mergeCells>
  <pageMargins left="0.23622047244094491" right="0.23622047244094491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2023-12-07T15:44:45Z</dcterms:modified>
</cp:coreProperties>
</file>